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malte/Sites/kiconnect/static/download/docs/"/>
    </mc:Choice>
  </mc:AlternateContent>
  <xr:revisionPtr revIDLastSave="0" documentId="13_ncr:1_{8B320C31-249A-884D-8E91-B7BCD4B6F0F4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1_Legende" sheetId="1" r:id="rId1"/>
    <sheet name="2_Verfuegbarkeit" sheetId="2" r:id="rId2"/>
    <sheet name="3_Datenschutz" sheetId="7" r:id="rId3"/>
    <sheet name="4_Datenintegritaet" sheetId="8" r:id="rId4"/>
  </sheets>
  <definedNames>
    <definedName name="_xlnm._FilterDatabase" localSheetId="1" hidden="1">'2_Verfuegbarkeit'!$B$1:$K$1</definedName>
    <definedName name="_xlnm._FilterDatabase" localSheetId="2" hidden="1">'3_Datenschutz'!$B$1:$L$1</definedName>
    <definedName name="_xlnm._FilterDatabase" localSheetId="3" hidden="1">'4_Datenintegritaet'!$B$1:$L$1</definedName>
    <definedName name="_xlnm.Print_Titles" localSheetId="1">'2_Verfuegbarkeit'!$1:$1</definedName>
    <definedName name="_xlnm.Print_Titles" localSheetId="2">'3_Datenschutz'!$1:$1</definedName>
    <definedName name="_xlnm.Print_Titles" localSheetId="3">'4_Datenintegritaet'!$1:$1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8" l="1"/>
  <c r="M12" i="8"/>
  <c r="M11" i="8"/>
  <c r="N11" i="8" s="1"/>
  <c r="M10" i="8"/>
  <c r="M6" i="8"/>
  <c r="N13" i="8"/>
  <c r="N12" i="8"/>
  <c r="N10" i="8"/>
  <c r="M9" i="8"/>
  <c r="N9" i="8" s="1"/>
  <c r="M8" i="8"/>
  <c r="N8" i="8" s="1"/>
  <c r="M7" i="8"/>
  <c r="N7" i="8" s="1"/>
  <c r="N6" i="8"/>
  <c r="M5" i="8"/>
  <c r="N5" i="8" s="1"/>
  <c r="M4" i="8"/>
  <c r="N4" i="8" s="1"/>
  <c r="M3" i="8"/>
  <c r="N3" i="8" s="1"/>
  <c r="M2" i="8"/>
  <c r="N2" i="8" s="1"/>
  <c r="M32" i="7"/>
  <c r="M31" i="7"/>
  <c r="M30" i="7"/>
  <c r="M29" i="7"/>
  <c r="M28" i="7"/>
  <c r="M27" i="7"/>
  <c r="M26" i="7"/>
  <c r="N26" i="7" s="1"/>
  <c r="M25" i="7"/>
  <c r="M24" i="7"/>
  <c r="M23" i="7"/>
  <c r="M22" i="7"/>
  <c r="M21" i="7"/>
  <c r="M20" i="7"/>
  <c r="M17" i="7"/>
  <c r="M18" i="7"/>
  <c r="N18" i="7" s="1"/>
  <c r="M16" i="7"/>
  <c r="N16" i="7" s="1"/>
  <c r="M9" i="7"/>
  <c r="N9" i="7" s="1"/>
  <c r="M8" i="7"/>
  <c r="N8" i="7" s="1"/>
  <c r="M5" i="7"/>
  <c r="N5" i="7"/>
  <c r="M4" i="7"/>
  <c r="N4" i="7" s="1"/>
  <c r="M13" i="7"/>
  <c r="N13" i="7" s="1"/>
  <c r="M12" i="7"/>
  <c r="N12" i="7" s="1"/>
  <c r="M11" i="7"/>
  <c r="N11" i="7" s="1"/>
  <c r="M3" i="7"/>
  <c r="N3" i="7" s="1"/>
  <c r="M2" i="7"/>
  <c r="N2" i="7" s="1"/>
  <c r="N17" i="7"/>
  <c r="M7" i="7"/>
  <c r="N7" i="7" s="1"/>
  <c r="L4" i="2"/>
  <c r="M4" i="2" s="1"/>
  <c r="L9" i="2"/>
  <c r="M9" i="2" s="1"/>
  <c r="L8" i="2"/>
  <c r="M8" i="2" s="1"/>
  <c r="L7" i="2"/>
  <c r="M7" i="2" s="1"/>
  <c r="L6" i="2"/>
  <c r="M6" i="2" s="1"/>
  <c r="L5" i="2"/>
  <c r="M5" i="2" s="1"/>
  <c r="L2" i="2"/>
  <c r="M2" i="2"/>
  <c r="L3" i="2"/>
  <c r="M3" i="2" s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J8" i="8"/>
  <c r="K8" i="8" s="1"/>
  <c r="J7" i="8"/>
  <c r="K7" i="8" s="1"/>
  <c r="J6" i="8"/>
  <c r="K6" i="8" s="1"/>
  <c r="J13" i="8"/>
  <c r="K13" i="8" s="1"/>
  <c r="J12" i="8"/>
  <c r="K12" i="8" s="1"/>
  <c r="J11" i="8"/>
  <c r="K11" i="8" s="1"/>
  <c r="J10" i="8"/>
  <c r="K10" i="8" s="1"/>
  <c r="J9" i="8"/>
  <c r="K9" i="8" s="1"/>
  <c r="J5" i="8"/>
  <c r="K5" i="8" s="1"/>
  <c r="J4" i="8"/>
  <c r="K4" i="8" s="1"/>
  <c r="J3" i="8"/>
  <c r="K3" i="8" s="1"/>
  <c r="J2" i="8"/>
  <c r="K2" i="8" s="1"/>
  <c r="J32" i="7"/>
  <c r="K32" i="7" s="1"/>
  <c r="J31" i="7"/>
  <c r="K31" i="7" s="1"/>
  <c r="J30" i="7"/>
  <c r="K30" i="7" s="1"/>
  <c r="J29" i="7"/>
  <c r="N29" i="7" s="1"/>
  <c r="J28" i="7"/>
  <c r="K28" i="7" s="1"/>
  <c r="K29" i="7"/>
  <c r="J27" i="7"/>
  <c r="K27" i="7" s="1"/>
  <c r="J26" i="7"/>
  <c r="K26" i="7" s="1"/>
  <c r="J25" i="7"/>
  <c r="K25" i="7" s="1"/>
  <c r="J22" i="7"/>
  <c r="K22" i="7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3" i="7"/>
  <c r="K13" i="7" s="1"/>
  <c r="J12" i="7"/>
  <c r="K12" i="7" s="1"/>
  <c r="J11" i="7"/>
  <c r="K11" i="7" s="1"/>
  <c r="J10" i="7"/>
  <c r="K10" i="7" s="1"/>
  <c r="J9" i="7"/>
  <c r="K9" i="7" s="1"/>
  <c r="J24" i="7"/>
  <c r="K24" i="7" s="1"/>
  <c r="J23" i="7"/>
  <c r="K23" i="7" s="1"/>
  <c r="J8" i="7"/>
  <c r="K8" i="7" s="1"/>
  <c r="J7" i="7"/>
  <c r="K7" i="7" s="1"/>
  <c r="J6" i="7"/>
  <c r="K6" i="7" s="1"/>
  <c r="J5" i="7"/>
  <c r="K5" i="7" s="1"/>
  <c r="J4" i="7"/>
  <c r="K4" i="7" s="1"/>
  <c r="J3" i="7"/>
  <c r="K3" i="7" s="1"/>
  <c r="J2" i="7"/>
  <c r="K2" i="7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I3" i="2"/>
  <c r="J3" i="2" s="1"/>
  <c r="I2" i="2"/>
  <c r="J2" i="2" s="1"/>
  <c r="N22" i="7" l="1"/>
  <c r="N23" i="7"/>
  <c r="N24" i="7"/>
  <c r="N21" i="7"/>
  <c r="N25" i="7"/>
  <c r="M10" i="7"/>
  <c r="N10" i="7" s="1"/>
  <c r="N27" i="7"/>
  <c r="M15" i="7"/>
  <c r="N15" i="7" s="1"/>
  <c r="N28" i="7"/>
  <c r="N30" i="7"/>
  <c r="N31" i="7"/>
  <c r="M6" i="7"/>
  <c r="N6" i="7" s="1"/>
  <c r="M19" i="7"/>
  <c r="N19" i="7" s="1"/>
  <c r="N20" i="7"/>
  <c r="N32" i="7"/>
</calcChain>
</file>

<file path=xl/sharedStrings.xml><?xml version="1.0" encoding="utf-8"?>
<sst xmlns="http://schemas.openxmlformats.org/spreadsheetml/2006/main" count="390" uniqueCount="177">
  <si>
    <t>Legende</t>
  </si>
  <si>
    <t>1. Risikomatrix für die Indexierung der Risiken</t>
  </si>
  <si>
    <t>Schwere/Schaden</t>
  </si>
  <si>
    <t>Eintrittswahrscheinlichkeiten</t>
  </si>
  <si>
    <t>Index</t>
  </si>
  <si>
    <t>Bezeichnung Risikoindex</t>
  </si>
  <si>
    <t>2. Eintrittswahrscheinlichkeit</t>
  </si>
  <si>
    <t>Grad</t>
  </si>
  <si>
    <t>Bezeichnung des Grads</t>
  </si>
  <si>
    <t>Eintrittswahrscheinlichkeit</t>
  </si>
  <si>
    <t>Beschreibung</t>
  </si>
  <si>
    <t>Beispiel</t>
  </si>
  <si>
    <t>gering</t>
  </si>
  <si>
    <t>Schaden kann nach derzeitigem Erwartungshorizont nicht eintreten.</t>
  </si>
  <si>
    <t>Befall durch Schadsoftware bei einem Stand-Alone Rechner, der an keinem Netzwerk angeschlossen ist und an dem keine weiteren Medien angeschlossen werden können.</t>
  </si>
  <si>
    <t>mittel</t>
  </si>
  <si>
    <t>Schaden kann zwar eintreten, aus bislang gemachten Erfahrungen bzw. aufgrund der gegebenen Umstände scheint der Eintritt aber unwahrscheinlich zu sein.</t>
  </si>
  <si>
    <t>Befall durch Schadsoftware bei einem Rechner, der aktuell gehalten, mit aktueller Antivirensoftware ausgestattet und nur mit einem BSI zertifizierten Firmennetzwerk verbunden ist.</t>
  </si>
  <si>
    <t>hoch</t>
  </si>
  <si>
    <t>Schadenseintritt scheint  auf Basis bislang gemachter Erfahrungen bzw. aufgrund der gegebenen Umstände zwar möglich, aber nicht sehr wahrscheinlich zu sein.</t>
  </si>
  <si>
    <t>Befall durch Schadsoftware bei einem Rechner, der aktuell gehalten, mit aktueller Antivirensoftware ausgestattet und direkt mit dem Internet verbunden ist.</t>
  </si>
  <si>
    <t>sehr hoch</t>
  </si>
  <si>
    <t>Schadenseintritt scheint auf Basis bislang gemachter Erfahrungen bzw. aufgrund der gegebenen Umstände möglich und sehr wahrscheinlich zu sein.</t>
  </si>
  <si>
    <t>Befall durch Schadsoftware bei einem veralteten Betriebsystem ohne Antivirensoftware, der direkt mit dem Internet verbunden ist.</t>
  </si>
  <si>
    <t>Schwere der Folgen / möglicher Schaden</t>
  </si>
  <si>
    <t>Bezeichnung</t>
  </si>
  <si>
    <t>geringfügig</t>
  </si>
  <si>
    <t>Betroﬀene erleiden eventuell Unannehmlichkeiten, die sie aber mit einigen Problemen überwinden können.</t>
  </si>
  <si>
    <t>überschaubar</t>
  </si>
  <si>
    <t>Betroﬀene erleiden eventuell signifkante Unannehmlichkeiten, die sie aber mit einigen Schwierigkeiten überwinden können.</t>
  </si>
  <si>
    <t>substanziell</t>
  </si>
  <si>
    <t>Betroﬀene erleiden eventuell signifkante Konsequenzen, die sie nur mit ernsthaften Schwierigkeiten überwinden können.</t>
  </si>
  <si>
    <t>groß</t>
  </si>
  <si>
    <t>Betroﬀene erleiden eventuell signifkante oder sogar unumkehrbare Konsequenzen, die sie nicht überwinden können.</t>
  </si>
  <si>
    <t>ID</t>
  </si>
  <si>
    <t>Schwachstelle</t>
  </si>
  <si>
    <t>Risikoquelle</t>
  </si>
  <si>
    <t>Differenzierungsmerkmal</t>
  </si>
  <si>
    <t>Ausfall von Geräten oder Systemen</t>
  </si>
  <si>
    <t>Szenario kann zwar eintreten, aus bislang gemachten Erfahrungen bzw. aufgrund der gegebenen Umstände scheint der Eintritt aber unwahrscheinlich zu sein.</t>
  </si>
  <si>
    <t>Vorhalten von Alternativen</t>
  </si>
  <si>
    <t>Aufgrund einer Störung kommt es zu einem Ausfall der Internetverbindung</t>
  </si>
  <si>
    <t>IT Systeme (Endgeräte) der Nutzenden bzw. der Nutzende</t>
  </si>
  <si>
    <t>Risiko kann eintreten und ist von dem Nutzenden abhängig</t>
  </si>
  <si>
    <t>Nutzung alternatives Endgerät</t>
  </si>
  <si>
    <t>Datenverlust</t>
  </si>
  <si>
    <t>IT Systeme (Endgeräte) der Nutzenden bzw. der Nutzende, Hacker</t>
  </si>
  <si>
    <t xml:space="preserve">Datenverlust </t>
  </si>
  <si>
    <t>IT Systeme (Endgeräte) der Nutzenden bzw.der Nutzende</t>
  </si>
  <si>
    <t>Defekt bzw. Problem beim Nutzenden, z.B. Datenverlust durch defekte Festplatte.</t>
  </si>
  <si>
    <t xml:space="preserve">Anzahl der verschiedenen, dezentral oder garnicht verwalteten Endgeräte macht das Eintreten  wahrscheinlich </t>
  </si>
  <si>
    <t>Daten die in der Cloud gespeichert wurden sind vom Ausfall nicht betroffen. Zugriff über anderes Endgerät möglich.</t>
  </si>
  <si>
    <t>Nutzende</t>
  </si>
  <si>
    <t>Zugriff technisch möglich</t>
  </si>
  <si>
    <t>Informationsabfluss</t>
  </si>
  <si>
    <t>Datenkategorie: öffentlich</t>
  </si>
  <si>
    <t>Monitoring Admin Zugänge</t>
  </si>
  <si>
    <t>Automatischer Entzug</t>
  </si>
  <si>
    <t>Fehlerhafte Freigaben durch Nutzende</t>
  </si>
  <si>
    <t>Datenkategorie: alle</t>
  </si>
  <si>
    <t>Hacker</t>
  </si>
  <si>
    <t>Systeme Mitarbeitende (dienstlich)</t>
  </si>
  <si>
    <t>Systeme Mitarbeitende (privat)</t>
  </si>
  <si>
    <t>Identitätsdiebstahl bzw. Missbrauch von Accounts</t>
  </si>
  <si>
    <t>Personengruppe: IT Admins der Einrichtungen</t>
  </si>
  <si>
    <t>Personengruppe: Mitarbeitende</t>
  </si>
  <si>
    <t>Daten werden fehlerhaft oder unzulässig verändert</t>
  </si>
  <si>
    <t xml:space="preserve">IT Center </t>
  </si>
  <si>
    <t>IT Admins</t>
  </si>
  <si>
    <t>Verschlüsselung des Übertragungsweges</t>
  </si>
  <si>
    <t>Zugriff auf Daten im Rahmen der rechtlichen Regelungen der USA</t>
  </si>
  <si>
    <t>Zugriff auf Daten, z.B. durch Mithören der Kommunikation</t>
  </si>
  <si>
    <t>US-Amerikanische Behörden und Geheimdienste</t>
  </si>
  <si>
    <t>Schwergrad des Schadens</t>
  </si>
  <si>
    <t>Risikoindex</t>
  </si>
  <si>
    <t>Hackerangriffe sind sehr wahrscheinlich bzw. werden weiter zunehmen.</t>
  </si>
  <si>
    <t>Nach bisherigen Erfahrungen nicht aufgetreten</t>
  </si>
  <si>
    <t>Für die Dauer des Ausfalls ist kein Zugriff auf die Online-Daten möglich.</t>
  </si>
  <si>
    <t>Unbefugter Zugriff auf Informationen</t>
  </si>
  <si>
    <t>Risikoszenario</t>
  </si>
  <si>
    <t>Maßnahmen</t>
  </si>
  <si>
    <t>–</t>
  </si>
  <si>
    <t>Daten sind ohnehin öffentlich</t>
  </si>
  <si>
    <t>Möglich z.B. bei Nichtbeachtung Prozess "Mitarbeitende kommen/gehen"</t>
  </si>
  <si>
    <t>Datenkategorie: intern, ohne Personenbezug</t>
  </si>
  <si>
    <t>Datenkategorie: vertraulich und/oder mit Personenbezug</t>
  </si>
  <si>
    <t>Datenkategorie: streng vertraulich und/oder mit Personenbezug</t>
  </si>
  <si>
    <t>Möglich bei technischer Störung im Lifecycle der IdM Accounts</t>
  </si>
  <si>
    <t>Möglich bei Konfigurationsfehlern, z.B. durch fehlerhafte Updates der Software oder manuelle Fehler</t>
  </si>
  <si>
    <t>Software Audits</t>
  </si>
  <si>
    <t>Möglich bei falschen Freigaben durch fehlerhafte Bedienung</t>
  </si>
  <si>
    <t xml:space="preserve">Angriff technisch möglich und wahrscheinlich. </t>
  </si>
  <si>
    <t>Schulung und Sensibilisierung</t>
  </si>
  <si>
    <t>Audit über öffentliche Daten, Schulung und Sensibilisierung</t>
  </si>
  <si>
    <t>Durch Nutzung von Phishing, Viren, etc. werden Informationen zur Authentifizierung abgegriffen.</t>
  </si>
  <si>
    <t>End-Point-Security bei Personal</t>
  </si>
  <si>
    <t>Verschlüsselung, MFA, Schulung und Sensibilisierung</t>
  </si>
  <si>
    <t>Verschlüsselung, Schwachstellenmanagement, MFA</t>
  </si>
  <si>
    <t>Verschlüsselung, Schwachstellenmanagement, MFA, Schulung und Sensibilisierung</t>
  </si>
  <si>
    <t>3. Schweregrad des Schadens</t>
  </si>
  <si>
    <t>Datenverarbeitende Systeme: alle</t>
  </si>
  <si>
    <t>Unbefugter Schreibzugriff auf Informationen</t>
  </si>
  <si>
    <t>Daten werden fehlerhaft oder unvollständig übertragen oder gespeichert</t>
  </si>
  <si>
    <t>Endgeräte</t>
  </si>
  <si>
    <t>Unbefugte Personen haben Schreibzugriff auf Daten</t>
  </si>
  <si>
    <t>Daten werden auf dem Transportweg unzulässig verändert</t>
  </si>
  <si>
    <t>Daten werden auf Endgeräten unzulässig verändert</t>
  </si>
  <si>
    <t>Datenverarbeitende Systeme: Mitarbeitende (dienstlich)</t>
  </si>
  <si>
    <t>Datenverarbeitende Systeme: Mitarbeitende (privat)</t>
  </si>
  <si>
    <t>geringes Risiko (grün)</t>
  </si>
  <si>
    <t>Risiko (gelb)</t>
  </si>
  <si>
    <t>hohes Risiko /sehr hohes Risiko (rot)</t>
  </si>
  <si>
    <t>1 - 2</t>
  </si>
  <si>
    <t>4 - 9</t>
  </si>
  <si>
    <t>10 - 16</t>
  </si>
  <si>
    <t>Risikoindex nach Maßnahmen und Begründung</t>
  </si>
  <si>
    <t>ITC Mitarbeitende erhalten Zugriff auf den Tenant auch wenn die Berechtigung erloschen ist</t>
  </si>
  <si>
    <t>(z..B. durch Fehler nach einem Update)</t>
  </si>
  <si>
    <t>Direkter Angriff auf IT-Systeme und Netzkomponenten</t>
  </si>
  <si>
    <t>(z.B. Systeme, die nicht gepatcht bzw. nicht gehärtet sind; Mithören der Kommunikation)</t>
  </si>
  <si>
    <t>Monitoring Admin Zugänge, Schulung und Sensibilisierung, Nutzungsbedingungen</t>
  </si>
  <si>
    <t>Hinweis: Datenkategorie darf gem. Nutzungsbedingungen nicht verwendet werden.</t>
  </si>
  <si>
    <t>Automatischer Entzug, Schulung und Sensibilisierung, Nutzungsbedingungen</t>
  </si>
  <si>
    <t>Geringere Eintrittswahrschein-lichkeit, da alternative Endgeräte Weiter-Verwendung des Dienstes ermöglichen</t>
  </si>
  <si>
    <t>Geringerer Schweregrad, da gelöschte oder nicht mehr verfügbare Daten wieder-hergestellt werden können</t>
  </si>
  <si>
    <t>Geringerer Schweregrad, da ein Ausfall zeitnah kompensiert werden kann</t>
  </si>
  <si>
    <t>Geringere Eintrittswahrscheinlichkeit für Zugriff</t>
  </si>
  <si>
    <t>Geringere Eintrittswahrscheinlichkeit für Zugriff und für Verstöße gegen Nutzungsbedingungen</t>
  </si>
  <si>
    <t>Geringere Eintrittswahrscheinlichkeit für administrative Fehler</t>
  </si>
  <si>
    <t>Geringere Eintrittswahrscheinlichkeit für administrative Fehler und für Verstöße gegen Nutzungsbedingungen</t>
  </si>
  <si>
    <t xml:space="preserve">Geringere Eintrittswahrscheinlichkeit für technische Fehler </t>
  </si>
  <si>
    <t>Geringere Eintrittswahrscheinlichkeit für Zugriff Dritter</t>
  </si>
  <si>
    <t>Erheblich geringere Eintrittswahrscheinlichkeit für Zugriff Dritter</t>
  </si>
  <si>
    <t>Geringere Erfolgswahrscheinlichkeit für Intrusionstechniken</t>
  </si>
  <si>
    <t>Informationsabfluss (Zugriff auf Daten</t>
  </si>
  <si>
    <t>durch Dritte oder Social Engineering)</t>
  </si>
  <si>
    <t>Aufgrund gemachter Erfahrungen bzw. der gegebenen Umstände ist der Eintritt unwahrscheinlich</t>
  </si>
  <si>
    <t>Behörden, Netzanbieter</t>
  </si>
  <si>
    <t>Verschlüsselung, Schwach-stellenmanagement, MFA, Schulung und Sensibilisierung</t>
  </si>
  <si>
    <t>Mitarbeitende haben  Schreibzugriff auf Daten</t>
  </si>
  <si>
    <t>(beabsichtigt oder unbeabsichtigt)</t>
  </si>
  <si>
    <t>System-/ Programmfehler beim Schreibzugriff auf Daten</t>
  </si>
  <si>
    <t>Geringere Eintrittswahrscheinlichkeit für Intrusionstechniken und administrative Fehler</t>
  </si>
  <si>
    <t>Geringere Eintrittswahrscheinlichkeit für administrative und Nutzungsfehler</t>
  </si>
  <si>
    <t>Geringere Eintrittswahrscheinlichkeit für Intrusionstechniken und Nutzungsfehler</t>
  </si>
  <si>
    <t>Der Dienst kann nicht verwendet werden</t>
  </si>
  <si>
    <t>Geringere Eintrittswahrschein-lichkeit, da Alternativen Verwendung anderer, u.U. an der Hochschule gehosteter KI-Systeme ermöglichen</t>
  </si>
  <si>
    <t>Redundante Speicherung von Daten in den IT Systemen der Hochschule</t>
  </si>
  <si>
    <t>Backup IT Systeme der Hochschule</t>
  </si>
  <si>
    <t>Gezielter Angriff auf Mitarbeitenden der Hochschule (z.B. Phishing) Durch den kompromittierten Account werden Daten gelöscht oder nicht mehr verfügbar gemacht.</t>
  </si>
  <si>
    <t>Die zur Cloud gehörenden IT-Systeme der Hochschule sind temporär nicht mehr erreichbar oder fallen aus, z.B. aufgrund eines Hackerangriffs, fehlerhafter Updates, Fehler in der Administration.</t>
  </si>
  <si>
    <t>IT Systeme der Hochschule (der Cloud zugeordnet)</t>
  </si>
  <si>
    <t>Netzwerkverbindung (DFN, Hochschule, lokaler Anbieter im HomeOffice)</t>
  </si>
  <si>
    <t>IT Systeme der Hochschule , Schnittstellensysteme, die eine Web-Oberfläche oder einen Webservice anbieten (z.B. SSO der Hochschule)</t>
  </si>
  <si>
    <t>IT Systeme der Hochschule, IT Center Personal</t>
  </si>
  <si>
    <t>(z.B. durch veraltete Konfiguration; Betrifft nur den Fall, dass der Mitarbeitende in der Hochschule verweilt)</t>
  </si>
  <si>
    <t>Ehemalige Mitarbeitende können nach Ausscheiden aus der Hochschule auf ihre (geteilten) Daten zugreifen</t>
  </si>
  <si>
    <t>Hochschul-Mitarbeitende können unbefugt auf  personenbezogene Daten anderer Hochschul-Mitarbeitenden zugreifen</t>
  </si>
  <si>
    <t>Systeme: Hochschule</t>
  </si>
  <si>
    <t>Personengruppe: Cloud Administratoren der Hochschule</t>
  </si>
  <si>
    <t>Die zur Cloud gehörenden IT-Systeme der Hochschule fallen aus und die dort gespeicherten Daten gehen verloren.</t>
  </si>
  <si>
    <t>Datenverarbeitende Systeme: Hochschule</t>
  </si>
  <si>
    <t>Speicherung von Daten nur in den IT Systemen der Hochschule</t>
  </si>
  <si>
    <t>IT Systeme des Diensteanbieters, aber auch Schnittstellensysteme, die eine Web-Oberfläche oder einen Webservice anbieten (z.B. office.com)</t>
  </si>
  <si>
    <t>Die IT Systeme des Diensteanbieters sind temporär nicht mehr erreichbar oder fallen aus, z.B. durch Hackerangriff, Fehler im Cloud Rechenzentrum des Diensteanbieters</t>
  </si>
  <si>
    <t>Die IT Systeme des Diensteanbieters fallen aus und die dort gespeicherten Informationen gehen verloren.</t>
  </si>
  <si>
    <t>Zugriff auf Informationen durch Personal des Diensteanbieters</t>
  </si>
  <si>
    <t>IT Systeme des Diensteanbieters</t>
  </si>
  <si>
    <t>AV Vertrag mit dem Diensteanbieter</t>
  </si>
  <si>
    <t>AV Vertrag mit dem Diensteanbieter,  Nutzungsbedingungen, Schulung und Sensibilisierung</t>
  </si>
  <si>
    <t>Maßnahmen zur Rechtseinhaltung beim Diensteanbieter</t>
  </si>
  <si>
    <t>AV Vertrag und Policy beim Diensteanbieter</t>
  </si>
  <si>
    <t>Personengruppe: Cloud Administratoren beim Dienstseanbieter</t>
  </si>
  <si>
    <t>Diensteanbieter</t>
  </si>
  <si>
    <t>Datenverarbeitende Systeme: Diensteanbieter</t>
  </si>
  <si>
    <t xml:space="preserve">Defekt bzw. Problem beim Nutzenden, weder Hochschul-Systeme noch Systeme des Diensteanbieters sind erreichbar. </t>
  </si>
  <si>
    <t>Systeme: Diensteanbieter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</si>
</sst>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006000"/>
      <name val="Arial"/>
      <family val="2"/>
    </font>
    <font>
      <b/>
      <sz val="11"/>
      <color rgb="FF9C6400"/>
      <name val="Arial"/>
      <family val="2"/>
    </font>
    <font>
      <b/>
      <sz val="11"/>
      <color rgb="FF9C000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F0CE"/>
        <bgColor indexed="64"/>
      </patternFill>
    </fill>
    <fill>
      <patternFill patternType="solid">
        <fgColor rgb="FFFFEC9C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/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indexed="64"/>
      </bottom>
      <diagonal/>
    </border>
    <border>
      <left style="thin">
        <color indexed="64"/>
      </left>
      <right style="thin">
        <color rgb="FF3F3F3F"/>
      </right>
      <top/>
      <bottom/>
      <diagonal/>
    </border>
    <border>
      <left style="thin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 style="dotted">
        <color theme="0" tint="-0.499984740745262"/>
      </top>
      <bottom/>
      <diagonal/>
    </border>
    <border>
      <left style="thin">
        <color rgb="FF3F3F3F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3F3F3F"/>
      </top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3F3F3F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142">
    <xf numFmtId="0" fontId="0" fillId="0" borderId="0" xfId="0"/>
    <xf numFmtId="0" fontId="7" fillId="4" borderId="1" xfId="1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5" borderId="1" xfId="2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2" borderId="1" xfId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" xfId="0" quotePrefix="1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/>
    </xf>
    <xf numFmtId="0" fontId="2" fillId="6" borderId="30" xfId="1" applyFill="1" applyBorder="1" applyAlignment="1">
      <alignment vertical="center" wrapText="1"/>
    </xf>
    <xf numFmtId="0" fontId="2" fillId="6" borderId="30" xfId="1" applyFill="1" applyBorder="1" applyAlignment="1">
      <alignment vertical="center"/>
    </xf>
    <xf numFmtId="0" fontId="2" fillId="6" borderId="31" xfId="1" applyFill="1" applyBorder="1" applyAlignment="1">
      <alignment vertical="center"/>
    </xf>
    <xf numFmtId="0" fontId="2" fillId="6" borderId="14" xfId="1" applyFill="1" applyBorder="1" applyAlignment="1">
      <alignment horizontal="center" vertical="center"/>
    </xf>
    <xf numFmtId="0" fontId="2" fillId="6" borderId="30" xfId="1" applyFill="1" applyBorder="1" applyAlignment="1">
      <alignment horizontal="center" vertical="center"/>
    </xf>
    <xf numFmtId="0" fontId="2" fillId="6" borderId="14" xfId="1" applyFill="1" applyBorder="1" applyAlignment="1">
      <alignment vertical="top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23" xfId="0" quotePrefix="1" applyFont="1" applyBorder="1" applyAlignment="1">
      <alignment vertical="center" wrapText="1"/>
    </xf>
    <xf numFmtId="0" fontId="9" fillId="0" borderId="35" xfId="0" quotePrefix="1" applyFont="1" applyBorder="1" applyAlignment="1">
      <alignment vertical="center" wrapText="1"/>
    </xf>
    <xf numFmtId="0" fontId="9" fillId="0" borderId="25" xfId="0" quotePrefix="1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2" fillId="6" borderId="38" xfId="1" applyFill="1" applyBorder="1" applyAlignment="1">
      <alignment vertical="center" wrapText="1"/>
    </xf>
    <xf numFmtId="0" fontId="9" fillId="0" borderId="4" xfId="0" quotePrefix="1" applyFont="1" applyBorder="1" applyAlignment="1">
      <alignment vertical="center" wrapText="1"/>
    </xf>
    <xf numFmtId="0" fontId="2" fillId="6" borderId="39" xfId="1" applyFill="1" applyBorder="1" applyAlignment="1">
      <alignment vertical="center" wrapText="1"/>
    </xf>
    <xf numFmtId="0" fontId="9" fillId="0" borderId="40" xfId="0" quotePrefix="1" applyFont="1" applyBorder="1" applyAlignment="1">
      <alignment vertical="center" wrapText="1"/>
    </xf>
    <xf numFmtId="0" fontId="9" fillId="0" borderId="26" xfId="0" quotePrefix="1" applyFont="1" applyBorder="1" applyAlignment="1">
      <alignment vertical="center" wrapText="1"/>
    </xf>
    <xf numFmtId="0" fontId="9" fillId="0" borderId="41" xfId="0" quotePrefix="1" applyFont="1" applyBorder="1" applyAlignment="1">
      <alignment vertical="center" wrapText="1"/>
    </xf>
    <xf numFmtId="0" fontId="9" fillId="0" borderId="42" xfId="0" quotePrefix="1" applyFont="1" applyBorder="1" applyAlignment="1">
      <alignment vertical="center" wrapText="1"/>
    </xf>
    <xf numFmtId="0" fontId="9" fillId="0" borderId="10" xfId="0" quotePrefix="1" applyFont="1" applyBorder="1" applyAlignment="1">
      <alignment vertical="center" wrapText="1"/>
    </xf>
    <xf numFmtId="0" fontId="2" fillId="6" borderId="43" xfId="1" applyFill="1" applyBorder="1" applyAlignment="1">
      <alignment vertical="top"/>
    </xf>
    <xf numFmtId="0" fontId="9" fillId="0" borderId="36" xfId="0" applyFont="1" applyBorder="1" applyAlignment="1">
      <alignment vertical="center" wrapText="1"/>
    </xf>
    <xf numFmtId="0" fontId="9" fillId="0" borderId="44" xfId="0" quotePrefix="1" applyFont="1" applyBorder="1" applyAlignment="1">
      <alignment vertical="center" wrapText="1"/>
    </xf>
    <xf numFmtId="0" fontId="2" fillId="6" borderId="14" xfId="1" applyFill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2" fillId="6" borderId="48" xfId="1" applyFill="1" applyBorder="1" applyAlignment="1">
      <alignment vertical="center" wrapText="1"/>
    </xf>
    <xf numFmtId="0" fontId="2" fillId="6" borderId="48" xfId="1" applyFill="1" applyBorder="1" applyAlignment="1">
      <alignment vertical="center"/>
    </xf>
    <xf numFmtId="0" fontId="9" fillId="0" borderId="13" xfId="0" quotePrefix="1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9" xfId="0" quotePrefix="1" applyFont="1" applyBorder="1" applyAlignment="1">
      <alignment vertical="center" wrapText="1"/>
    </xf>
    <xf numFmtId="0" fontId="0" fillId="0" borderId="49" xfId="0" applyBorder="1"/>
    <xf numFmtId="0" fontId="10" fillId="0" borderId="2" xfId="0" applyFont="1" applyBorder="1" applyAlignment="1">
      <alignment horizontal="center" vertical="center" wrapText="1"/>
    </xf>
    <xf numFmtId="0" fontId="2" fillId="6" borderId="14" xfId="1" applyFill="1" applyBorder="1" applyAlignment="1">
      <alignment vertical="center"/>
    </xf>
    <xf numFmtId="0" fontId="9" fillId="0" borderId="5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5" borderId="2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9" fillId="0" borderId="33" xfId="0" applyFont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9" fillId="0" borderId="2" xfId="0" quotePrefix="1" applyFont="1" applyBorder="1" applyAlignment="1">
      <alignment vertical="center" wrapText="1"/>
    </xf>
    <xf numFmtId="0" fontId="2" fillId="6" borderId="2" xfId="1" applyFill="1" applyBorder="1" applyAlignment="1">
      <alignment horizontal="left" vertical="center"/>
    </xf>
    <xf numFmtId="0" fontId="2" fillId="6" borderId="39" xfId="1" applyFill="1" applyBorder="1" applyAlignment="1">
      <alignment horizontal="left" vertical="center" wrapText="1"/>
    </xf>
    <xf numFmtId="0" fontId="2" fillId="6" borderId="38" xfId="1" applyFill="1" applyBorder="1" applyAlignment="1">
      <alignment horizontal="left" vertical="center" wrapText="1"/>
    </xf>
    <xf numFmtId="0" fontId="2" fillId="6" borderId="30" xfId="1" applyFill="1" applyBorder="1" applyAlignment="1">
      <alignment horizontal="left" vertical="center"/>
    </xf>
    <xf numFmtId="0" fontId="2" fillId="6" borderId="31" xfId="1" applyFill="1" applyBorder="1" applyAlignment="1">
      <alignment horizontal="left" vertical="center" wrapText="1"/>
    </xf>
    <xf numFmtId="0" fontId="2" fillId="6" borderId="2" xfId="1" applyFill="1" applyBorder="1" applyAlignment="1">
      <alignment horizontal="left" vertical="center" wrapText="1"/>
    </xf>
    <xf numFmtId="0" fontId="2" fillId="6" borderId="30" xfId="1" applyFill="1" applyBorder="1" applyAlignment="1">
      <alignment horizontal="left" vertical="center" wrapText="1"/>
    </xf>
    <xf numFmtId="0" fontId="2" fillId="6" borderId="48" xfId="1" applyFill="1" applyBorder="1" applyAlignment="1">
      <alignment horizontal="left" vertical="center" wrapText="1"/>
    </xf>
    <xf numFmtId="0" fontId="2" fillId="6" borderId="48" xfId="1" applyFill="1" applyBorder="1" applyAlignment="1">
      <alignment horizontal="left" vertical="center"/>
    </xf>
    <xf numFmtId="0" fontId="2" fillId="6" borderId="14" xfId="1" applyFill="1" applyBorder="1" applyAlignment="1">
      <alignment horizontal="left" vertical="center"/>
    </xf>
    <xf numFmtId="0" fontId="2" fillId="6" borderId="14" xfId="1" applyFill="1" applyBorder="1" applyAlignment="1">
      <alignment horizontal="left" vertical="top"/>
    </xf>
    <xf numFmtId="0" fontId="2" fillId="6" borderId="52" xfId="1" applyFill="1" applyBorder="1" applyAlignment="1">
      <alignment horizontal="left" vertical="top"/>
    </xf>
    <xf numFmtId="0" fontId="9" fillId="0" borderId="23" xfId="0" quotePrefix="1" applyFont="1" applyBorder="1" applyAlignment="1">
      <alignment horizontal="left" vertical="center" wrapText="1"/>
    </xf>
    <xf numFmtId="0" fontId="9" fillId="0" borderId="35" xfId="0" quotePrefix="1" applyFont="1" applyBorder="1" applyAlignment="1">
      <alignment vertical="top" wrapText="1"/>
    </xf>
    <xf numFmtId="0" fontId="9" fillId="0" borderId="54" xfId="0" applyFont="1" applyBorder="1" applyAlignment="1">
      <alignment vertical="center" wrapText="1"/>
    </xf>
    <xf numFmtId="0" fontId="9" fillId="5" borderId="54" xfId="2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9" fillId="0" borderId="54" xfId="0" quotePrefix="1" applyFont="1" applyBorder="1" applyAlignment="1">
      <alignment vertical="center" wrapText="1"/>
    </xf>
    <xf numFmtId="0" fontId="9" fillId="0" borderId="53" xfId="0" quotePrefix="1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9" fillId="0" borderId="56" xfId="0" quotePrefix="1" applyFont="1" applyBorder="1" applyAlignment="1">
      <alignment vertical="center" wrapText="1"/>
    </xf>
    <xf numFmtId="0" fontId="9" fillId="0" borderId="0" xfId="0" quotePrefix="1" applyFont="1" applyAlignment="1">
      <alignment vertical="center" wrapText="1"/>
    </xf>
    <xf numFmtId="0" fontId="9" fillId="0" borderId="57" xfId="0" quotePrefix="1" applyFont="1" applyBorder="1" applyAlignment="1">
      <alignment vertical="center" wrapText="1"/>
    </xf>
    <xf numFmtId="0" fontId="9" fillId="0" borderId="51" xfId="0" quotePrefix="1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left" vertical="center"/>
    </xf>
    <xf numFmtId="0" fontId="9" fillId="0" borderId="43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0" fillId="0" borderId="53" xfId="0" applyFont="1" applyBorder="1" applyAlignment="1">
      <alignment horizontal="left" vertical="center"/>
    </xf>
    <xf numFmtId="0" fontId="9" fillId="0" borderId="19" xfId="0" quotePrefix="1" applyFont="1" applyBorder="1" applyAlignment="1">
      <alignment vertical="top" wrapText="1"/>
    </xf>
    <xf numFmtId="16" fontId="14" fillId="9" borderId="2" xfId="0" quotePrefix="1" applyNumberFormat="1" applyFont="1" applyFill="1" applyBorder="1" applyAlignment="1">
      <alignment horizontal="center" vertical="center"/>
    </xf>
    <xf numFmtId="0" fontId="15" fillId="10" borderId="2" xfId="0" quotePrefix="1" applyFont="1" applyFill="1" applyBorder="1" applyAlignment="1">
      <alignment horizontal="center" vertical="center"/>
    </xf>
    <xf numFmtId="0" fontId="16" fillId="8" borderId="2" xfId="0" quotePrefix="1" applyFont="1" applyFill="1" applyBorder="1" applyAlignment="1">
      <alignment horizontal="center" vertical="center"/>
    </xf>
    <xf numFmtId="0" fontId="3" fillId="11" borderId="0" xfId="0" applyFont="1" applyFill="1" applyAlignment="1">
      <alignment horizontal="left"/>
    </xf>
    <xf numFmtId="0" fontId="0" fillId="11" borderId="0" xfId="0" applyFill="1"/>
    <xf numFmtId="0" fontId="4" fillId="11" borderId="0" xfId="0" applyFont="1" applyFill="1"/>
    <xf numFmtId="0" fontId="3" fillId="11" borderId="0" xfId="0" applyFont="1" applyFill="1" applyAlignment="1">
      <alignment vertical="center" textRotation="90"/>
    </xf>
    <xf numFmtId="0" fontId="5" fillId="11" borderId="0" xfId="0" applyFont="1" applyFill="1"/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0" fillId="11" borderId="49" xfId="0" applyFill="1" applyBorder="1"/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2" borderId="1" xfId="1" applyFont="1" applyAlignment="1">
      <alignment horizontal="center" vertical="center"/>
    </xf>
    <xf numFmtId="0" fontId="8" fillId="2" borderId="1" xfId="1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 textRotation="90"/>
    </xf>
    <xf numFmtId="0" fontId="4" fillId="11" borderId="0" xfId="0" applyFont="1" applyFill="1" applyAlignment="1">
      <alignment horizontal="center"/>
    </xf>
    <xf numFmtId="0" fontId="7" fillId="4" borderId="1" xfId="1" applyFont="1" applyFill="1" applyAlignment="1">
      <alignment horizontal="left"/>
    </xf>
  </cellXfs>
  <cellStyles count="3">
    <cellStyle name="20 % - Akzent3" xfId="2" builtinId="38"/>
    <cellStyle name="Ausgabe" xfId="1" builtinId="21"/>
    <cellStyle name="Standard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9C0006"/>
      <color rgb="FF9C6400"/>
      <color rgb="FF006000"/>
      <color rgb="FFFFC7CE"/>
      <color rgb="FFFFEC9C"/>
      <color rgb="FFC6F0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Normal="100" workbookViewId="0"/>
  </sheetViews>
  <sheetFormatPr baseColWidth="10" defaultColWidth="11.5" defaultRowHeight="15" x14ac:dyDescent="0.2"/>
  <cols>
    <col min="1" max="1" width="7.5" style="118" customWidth="1"/>
    <col min="2" max="2" width="4" style="118" customWidth="1"/>
    <col min="3" max="6" width="11.5" style="118"/>
    <col min="7" max="7" width="37.83203125" style="118" customWidth="1"/>
    <col min="8" max="8" width="43.5" style="118" customWidth="1"/>
    <col min="9" max="16384" width="11.5" style="118"/>
  </cols>
  <sheetData>
    <row r="1" spans="1:8" ht="20" x14ac:dyDescent="0.2">
      <c r="A1" s="117" t="s">
        <v>0</v>
      </c>
    </row>
    <row r="4" spans="1:8" ht="18" x14ac:dyDescent="0.2">
      <c r="A4" s="119" t="s">
        <v>1</v>
      </c>
    </row>
    <row r="6" spans="1:8" ht="18" x14ac:dyDescent="0.2">
      <c r="A6" s="120"/>
      <c r="B6" s="121"/>
      <c r="C6" s="119"/>
      <c r="D6" s="119"/>
      <c r="E6" s="119"/>
      <c r="F6" s="119"/>
      <c r="G6" s="121"/>
      <c r="H6" s="121"/>
    </row>
    <row r="7" spans="1:8" ht="51.75" customHeight="1" x14ac:dyDescent="0.2">
      <c r="A7" s="139" t="s">
        <v>2</v>
      </c>
      <c r="B7" s="122">
        <v>4</v>
      </c>
      <c r="C7" s="60">
        <f>$B7*C$11</f>
        <v>4</v>
      </c>
      <c r="D7" s="60">
        <f t="shared" ref="D7:F10" si="0">$B7*D$11</f>
        <v>8</v>
      </c>
      <c r="E7" s="60">
        <f t="shared" si="0"/>
        <v>12</v>
      </c>
      <c r="F7" s="60">
        <f t="shared" si="0"/>
        <v>16</v>
      </c>
      <c r="G7" s="121"/>
      <c r="H7" s="121"/>
    </row>
    <row r="8" spans="1:8" ht="51.75" customHeight="1" x14ac:dyDescent="0.2">
      <c r="A8" s="139"/>
      <c r="B8" s="122">
        <v>3</v>
      </c>
      <c r="C8" s="60">
        <f t="shared" ref="C8:C10" si="1">$B8*C$11</f>
        <v>3</v>
      </c>
      <c r="D8" s="60">
        <f t="shared" si="0"/>
        <v>6</v>
      </c>
      <c r="E8" s="60">
        <f t="shared" si="0"/>
        <v>9</v>
      </c>
      <c r="F8" s="60">
        <f t="shared" si="0"/>
        <v>12</v>
      </c>
      <c r="G8" s="121"/>
      <c r="H8" s="121"/>
    </row>
    <row r="9" spans="1:8" ht="51.75" customHeight="1" x14ac:dyDescent="0.2">
      <c r="A9" s="139"/>
      <c r="B9" s="122">
        <v>2</v>
      </c>
      <c r="C9" s="60">
        <f t="shared" si="1"/>
        <v>2</v>
      </c>
      <c r="D9" s="60">
        <f t="shared" si="0"/>
        <v>4</v>
      </c>
      <c r="E9" s="60">
        <f t="shared" si="0"/>
        <v>6</v>
      </c>
      <c r="F9" s="60">
        <f t="shared" si="0"/>
        <v>8</v>
      </c>
      <c r="G9" s="121"/>
      <c r="H9" s="121"/>
    </row>
    <row r="10" spans="1:8" ht="51.75" customHeight="1" x14ac:dyDescent="0.2">
      <c r="A10" s="139"/>
      <c r="B10" s="122">
        <v>1</v>
      </c>
      <c r="C10" s="60">
        <f t="shared" si="1"/>
        <v>1</v>
      </c>
      <c r="D10" s="60">
        <f t="shared" si="0"/>
        <v>2</v>
      </c>
      <c r="E10" s="60">
        <f t="shared" si="0"/>
        <v>3</v>
      </c>
      <c r="F10" s="60">
        <f t="shared" si="0"/>
        <v>4</v>
      </c>
      <c r="G10" s="121"/>
      <c r="H10" s="121"/>
    </row>
    <row r="11" spans="1:8" ht="18" x14ac:dyDescent="0.2">
      <c r="A11" s="120"/>
      <c r="B11" s="121"/>
      <c r="C11" s="123">
        <v>1</v>
      </c>
      <c r="D11" s="123">
        <v>2</v>
      </c>
      <c r="E11" s="123">
        <v>3</v>
      </c>
      <c r="F11" s="123">
        <v>4</v>
      </c>
      <c r="G11" s="121"/>
      <c r="H11" s="121"/>
    </row>
    <row r="12" spans="1:8" ht="18" x14ac:dyDescent="0.2">
      <c r="A12" s="120"/>
      <c r="B12" s="121"/>
      <c r="C12" s="140" t="s">
        <v>3</v>
      </c>
      <c r="D12" s="140"/>
      <c r="E12" s="140"/>
      <c r="F12" s="140"/>
      <c r="G12" s="121"/>
      <c r="H12" s="121"/>
    </row>
    <row r="13" spans="1:8" ht="34.25" customHeight="1" x14ac:dyDescent="0.2">
      <c r="A13" s="120"/>
      <c r="B13" s="121"/>
      <c r="C13" s="124"/>
      <c r="D13" s="124"/>
      <c r="E13" s="124"/>
      <c r="F13" s="124"/>
      <c r="G13" s="121"/>
      <c r="H13" s="121"/>
    </row>
    <row r="14" spans="1:8" x14ac:dyDescent="0.2">
      <c r="A14" s="121"/>
      <c r="B14" s="121"/>
      <c r="C14" s="1" t="s">
        <v>4</v>
      </c>
      <c r="D14" s="141" t="s">
        <v>5</v>
      </c>
      <c r="E14" s="141"/>
      <c r="F14" s="141"/>
      <c r="G14" s="121"/>
      <c r="H14" s="121"/>
    </row>
    <row r="15" spans="1:8" ht="26.5" customHeight="1" x14ac:dyDescent="0.2">
      <c r="A15" s="121"/>
      <c r="B15" s="121"/>
      <c r="C15" s="114" t="s">
        <v>112</v>
      </c>
      <c r="D15" s="136" t="s">
        <v>109</v>
      </c>
      <c r="E15" s="136"/>
      <c r="F15" s="136"/>
      <c r="G15" s="121"/>
      <c r="H15" s="121"/>
    </row>
    <row r="16" spans="1:8" ht="26.5" customHeight="1" x14ac:dyDescent="0.2">
      <c r="A16" s="121"/>
      <c r="B16" s="121"/>
      <c r="C16" s="115" t="s">
        <v>113</v>
      </c>
      <c r="D16" s="136" t="s">
        <v>110</v>
      </c>
      <c r="E16" s="136"/>
      <c r="F16" s="136"/>
      <c r="G16" s="121"/>
      <c r="H16" s="121"/>
    </row>
    <row r="17" spans="1:8" ht="26.5" customHeight="1" x14ac:dyDescent="0.2">
      <c r="A17" s="121"/>
      <c r="B17" s="121"/>
      <c r="C17" s="116" t="s">
        <v>114</v>
      </c>
      <c r="D17" s="136" t="s">
        <v>111</v>
      </c>
      <c r="E17" s="136"/>
      <c r="F17" s="136"/>
      <c r="G17" s="121"/>
      <c r="H17" s="121"/>
    </row>
    <row r="18" spans="1:8" ht="18" x14ac:dyDescent="0.2">
      <c r="A18" s="120"/>
      <c r="B18" s="121"/>
      <c r="C18" s="124"/>
      <c r="D18" s="124"/>
      <c r="E18" s="124"/>
      <c r="F18" s="124"/>
      <c r="G18" s="121"/>
      <c r="H18" s="121"/>
    </row>
    <row r="19" spans="1:8" ht="18" x14ac:dyDescent="0.2">
      <c r="A19" s="120"/>
      <c r="B19" s="121"/>
      <c r="C19" s="124"/>
      <c r="D19" s="124"/>
      <c r="E19" s="124"/>
      <c r="F19" s="124"/>
      <c r="G19" s="121"/>
      <c r="H19" s="121"/>
    </row>
    <row r="20" spans="1:8" ht="18" x14ac:dyDescent="0.2">
      <c r="A20" s="119" t="s">
        <v>6</v>
      </c>
      <c r="B20" s="121"/>
      <c r="C20" s="124"/>
      <c r="D20" s="124"/>
      <c r="E20" s="124"/>
      <c r="F20" s="124"/>
      <c r="G20" s="121"/>
      <c r="H20" s="121"/>
    </row>
    <row r="21" spans="1:8" x14ac:dyDescent="0.2">
      <c r="A21" s="121"/>
      <c r="B21" s="121"/>
      <c r="C21" s="121"/>
      <c r="D21" s="121"/>
      <c r="E21" s="121"/>
      <c r="F21" s="121"/>
      <c r="G21" s="121"/>
      <c r="H21" s="121"/>
    </row>
    <row r="22" spans="1:8" ht="19.5" customHeight="1" x14ac:dyDescent="0.2">
      <c r="A22" s="121"/>
      <c r="B22" s="121"/>
      <c r="C22" s="134" t="s">
        <v>7</v>
      </c>
      <c r="D22" s="135" t="s">
        <v>8</v>
      </c>
      <c r="E22" s="135"/>
      <c r="F22" s="135"/>
      <c r="G22" s="134" t="s">
        <v>9</v>
      </c>
      <c r="H22" s="134"/>
    </row>
    <row r="23" spans="1:8" x14ac:dyDescent="0.2">
      <c r="A23" s="121"/>
      <c r="B23" s="121"/>
      <c r="C23" s="134"/>
      <c r="D23" s="135"/>
      <c r="E23" s="135"/>
      <c r="F23" s="135"/>
      <c r="G23" s="9" t="s">
        <v>10</v>
      </c>
      <c r="H23" s="9" t="s">
        <v>11</v>
      </c>
    </row>
    <row r="24" spans="1:8" ht="67.5" customHeight="1" x14ac:dyDescent="0.2">
      <c r="A24" s="121"/>
      <c r="B24" s="121"/>
      <c r="C24" s="2">
        <v>1</v>
      </c>
      <c r="D24" s="136" t="s">
        <v>12</v>
      </c>
      <c r="E24" s="136"/>
      <c r="F24" s="136"/>
      <c r="G24" s="3" t="s">
        <v>13</v>
      </c>
      <c r="H24" s="3" t="s">
        <v>14</v>
      </c>
    </row>
    <row r="25" spans="1:8" ht="81.75" customHeight="1" x14ac:dyDescent="0.2">
      <c r="A25" s="121"/>
      <c r="B25" s="121"/>
      <c r="C25" s="2">
        <v>2</v>
      </c>
      <c r="D25" s="136" t="s">
        <v>15</v>
      </c>
      <c r="E25" s="136"/>
      <c r="F25" s="136"/>
      <c r="G25" s="8" t="s">
        <v>16</v>
      </c>
      <c r="H25" s="3" t="s">
        <v>17</v>
      </c>
    </row>
    <row r="26" spans="1:8" ht="60" x14ac:dyDescent="0.2">
      <c r="A26" s="121"/>
      <c r="B26" s="121"/>
      <c r="C26" s="2">
        <v>3</v>
      </c>
      <c r="D26" s="136" t="s">
        <v>18</v>
      </c>
      <c r="E26" s="136"/>
      <c r="F26" s="136"/>
      <c r="G26" s="3" t="s">
        <v>19</v>
      </c>
      <c r="H26" s="3" t="s">
        <v>20</v>
      </c>
    </row>
    <row r="27" spans="1:8" ht="60" x14ac:dyDescent="0.2">
      <c r="A27" s="121"/>
      <c r="B27" s="121"/>
      <c r="C27" s="2">
        <v>4</v>
      </c>
      <c r="D27" s="136" t="s">
        <v>21</v>
      </c>
      <c r="E27" s="136"/>
      <c r="F27" s="136"/>
      <c r="G27" s="3" t="s">
        <v>22</v>
      </c>
      <c r="H27" s="3" t="s">
        <v>23</v>
      </c>
    </row>
    <row r="28" spans="1:8" ht="17.5" customHeight="1" x14ac:dyDescent="0.2">
      <c r="A28" s="121"/>
      <c r="B28" s="121"/>
      <c r="C28" s="121"/>
      <c r="D28" s="121"/>
      <c r="E28" s="121"/>
      <c r="F28" s="121"/>
      <c r="G28" s="121"/>
      <c r="H28" s="121"/>
    </row>
    <row r="29" spans="1:8" x14ac:dyDescent="0.2">
      <c r="A29" s="121"/>
      <c r="B29" s="121"/>
      <c r="C29" s="121"/>
      <c r="D29" s="121"/>
      <c r="E29" s="121"/>
      <c r="F29" s="121"/>
      <c r="G29" s="121"/>
      <c r="H29" s="121"/>
    </row>
    <row r="30" spans="1:8" ht="18" x14ac:dyDescent="0.2">
      <c r="A30" s="119" t="s">
        <v>99</v>
      </c>
      <c r="B30" s="121"/>
      <c r="C30" s="121"/>
      <c r="D30" s="121"/>
      <c r="E30" s="121"/>
      <c r="F30" s="121"/>
      <c r="G30" s="121"/>
      <c r="H30" s="121"/>
    </row>
    <row r="31" spans="1:8" x14ac:dyDescent="0.2">
      <c r="A31" s="121"/>
      <c r="B31" s="121"/>
      <c r="C31" s="121"/>
      <c r="D31" s="121"/>
      <c r="E31" s="121"/>
      <c r="F31" s="121"/>
      <c r="G31" s="121"/>
      <c r="H31" s="121"/>
    </row>
    <row r="32" spans="1:8" x14ac:dyDescent="0.2">
      <c r="C32" s="133" t="s">
        <v>7</v>
      </c>
      <c r="D32" s="133" t="s">
        <v>25</v>
      </c>
      <c r="E32" s="133"/>
      <c r="F32" s="133"/>
      <c r="G32" s="133" t="s">
        <v>24</v>
      </c>
      <c r="H32" s="133"/>
    </row>
    <row r="33" spans="3:8" x14ac:dyDescent="0.2">
      <c r="C33" s="133"/>
      <c r="D33" s="133"/>
      <c r="E33" s="133"/>
      <c r="F33" s="133"/>
      <c r="G33" s="137" t="s">
        <v>10</v>
      </c>
      <c r="H33" s="138"/>
    </row>
    <row r="34" spans="3:8" x14ac:dyDescent="0.2">
      <c r="C34" s="132">
        <v>1</v>
      </c>
      <c r="D34" s="132" t="s">
        <v>26</v>
      </c>
      <c r="E34" s="132"/>
      <c r="F34" s="132"/>
      <c r="G34" s="126" t="s">
        <v>27</v>
      </c>
      <c r="H34" s="127"/>
    </row>
    <row r="35" spans="3:8" x14ac:dyDescent="0.2">
      <c r="C35" s="132"/>
      <c r="D35" s="132"/>
      <c r="E35" s="132"/>
      <c r="F35" s="132"/>
      <c r="G35" s="128"/>
      <c r="H35" s="129"/>
    </row>
    <row r="36" spans="3:8" x14ac:dyDescent="0.2">
      <c r="C36" s="132"/>
      <c r="D36" s="132"/>
      <c r="E36" s="132"/>
      <c r="F36" s="132"/>
      <c r="G36" s="130"/>
      <c r="H36" s="131"/>
    </row>
    <row r="37" spans="3:8" x14ac:dyDescent="0.2">
      <c r="C37" s="132">
        <v>2</v>
      </c>
      <c r="D37" s="132" t="s">
        <v>28</v>
      </c>
      <c r="E37" s="132"/>
      <c r="F37" s="132"/>
      <c r="G37" s="126" t="s">
        <v>29</v>
      </c>
      <c r="H37" s="127"/>
    </row>
    <row r="38" spans="3:8" x14ac:dyDescent="0.2">
      <c r="C38" s="132"/>
      <c r="D38" s="132"/>
      <c r="E38" s="132"/>
      <c r="F38" s="132"/>
      <c r="G38" s="128"/>
      <c r="H38" s="129"/>
    </row>
    <row r="39" spans="3:8" x14ac:dyDescent="0.2">
      <c r="C39" s="132"/>
      <c r="D39" s="132"/>
      <c r="E39" s="132"/>
      <c r="F39" s="132"/>
      <c r="G39" s="130"/>
      <c r="H39" s="131"/>
    </row>
    <row r="40" spans="3:8" ht="15" customHeight="1" x14ac:dyDescent="0.2">
      <c r="C40" s="132">
        <v>3</v>
      </c>
      <c r="D40" s="132" t="s">
        <v>30</v>
      </c>
      <c r="E40" s="132"/>
      <c r="F40" s="132"/>
      <c r="G40" s="126" t="s">
        <v>31</v>
      </c>
      <c r="H40" s="127"/>
    </row>
    <row r="41" spans="3:8" x14ac:dyDescent="0.2">
      <c r="C41" s="132"/>
      <c r="D41" s="132"/>
      <c r="E41" s="132"/>
      <c r="F41" s="132"/>
      <c r="G41" s="128"/>
      <c r="H41" s="129"/>
    </row>
    <row r="42" spans="3:8" x14ac:dyDescent="0.2">
      <c r="C42" s="132"/>
      <c r="D42" s="132"/>
      <c r="E42" s="132"/>
      <c r="F42" s="132"/>
      <c r="G42" s="130"/>
      <c r="H42" s="131"/>
    </row>
    <row r="43" spans="3:8" ht="15" customHeight="1" x14ac:dyDescent="0.2">
      <c r="C43" s="132">
        <v>4</v>
      </c>
      <c r="D43" s="132" t="s">
        <v>32</v>
      </c>
      <c r="E43" s="132"/>
      <c r="F43" s="132"/>
      <c r="G43" s="126" t="s">
        <v>33</v>
      </c>
      <c r="H43" s="127"/>
    </row>
    <row r="44" spans="3:8" x14ac:dyDescent="0.2">
      <c r="C44" s="132"/>
      <c r="D44" s="132"/>
      <c r="E44" s="132"/>
      <c r="F44" s="132"/>
      <c r="G44" s="128"/>
      <c r="H44" s="129"/>
    </row>
    <row r="45" spans="3:8" x14ac:dyDescent="0.2">
      <c r="C45" s="132"/>
      <c r="D45" s="132"/>
      <c r="E45" s="132"/>
      <c r="F45" s="132"/>
      <c r="G45" s="130"/>
      <c r="H45" s="131"/>
    </row>
  </sheetData>
  <mergeCells count="29">
    <mergeCell ref="A7:A10"/>
    <mergeCell ref="C12:F12"/>
    <mergeCell ref="D14:F14"/>
    <mergeCell ref="D15:F15"/>
    <mergeCell ref="D16:F16"/>
    <mergeCell ref="D27:F27"/>
    <mergeCell ref="D26:F26"/>
    <mergeCell ref="G33:H33"/>
    <mergeCell ref="G34:H36"/>
    <mergeCell ref="D17:F17"/>
    <mergeCell ref="C22:C23"/>
    <mergeCell ref="D22:F23"/>
    <mergeCell ref="G22:H22"/>
    <mergeCell ref="D24:F24"/>
    <mergeCell ref="D25:F25"/>
    <mergeCell ref="G37:H39"/>
    <mergeCell ref="G40:H42"/>
    <mergeCell ref="G43:H45"/>
    <mergeCell ref="C43:C45"/>
    <mergeCell ref="D32:F33"/>
    <mergeCell ref="D34:F36"/>
    <mergeCell ref="D37:F39"/>
    <mergeCell ref="D40:F42"/>
    <mergeCell ref="D43:F45"/>
    <mergeCell ref="C37:C39"/>
    <mergeCell ref="C40:C42"/>
    <mergeCell ref="C32:C33"/>
    <mergeCell ref="G32:H32"/>
    <mergeCell ref="C34:C36"/>
  </mergeCells>
  <conditionalFormatting sqref="C9">
    <cfRule type="cellIs" dxfId="56" priority="22" operator="between">
      <formula>3</formula>
      <formula>9</formula>
    </cfRule>
    <cfRule type="cellIs" dxfId="55" priority="23" operator="greaterThan">
      <formula>10</formula>
    </cfRule>
    <cfRule type="cellIs" dxfId="54" priority="24" operator="lessThanOrEqual">
      <formula>2</formula>
    </cfRule>
  </conditionalFormatting>
  <conditionalFormatting sqref="C10:D10">
    <cfRule type="cellIs" dxfId="53" priority="19" operator="between">
      <formula>3</formula>
      <formula>9</formula>
    </cfRule>
    <cfRule type="cellIs" dxfId="52" priority="20" operator="greaterThan">
      <formula>10</formula>
    </cfRule>
    <cfRule type="cellIs" dxfId="51" priority="21" operator="lessThanOrEqual">
      <formula>2</formula>
    </cfRule>
  </conditionalFormatting>
  <conditionalFormatting sqref="C7:F10">
    <cfRule type="cellIs" dxfId="50" priority="13" operator="between">
      <formula>3</formula>
      <formula>9</formula>
    </cfRule>
    <cfRule type="cellIs" dxfId="49" priority="14" operator="greaterThan">
      <formula>10</formula>
    </cfRule>
    <cfRule type="cellIs" dxfId="48" priority="15" operator="lessThanOrEqual">
      <formula>2</formula>
    </cfRule>
  </conditionalFormatting>
  <conditionalFormatting sqref="D7:D9 C8:E8">
    <cfRule type="cellIs" dxfId="47" priority="10" operator="between">
      <formula>3</formula>
      <formula>9</formula>
    </cfRule>
    <cfRule type="cellIs" dxfId="46" priority="11" operator="greaterThan">
      <formula>10</formula>
    </cfRule>
    <cfRule type="cellIs" dxfId="45" priority="12" operator="lessThanOrEqual">
      <formula>2</formula>
    </cfRule>
  </conditionalFormatting>
  <conditionalFormatting sqref="E7">
    <cfRule type="cellIs" dxfId="44" priority="4" operator="between">
      <formula>3</formula>
      <formula>9</formula>
    </cfRule>
    <cfRule type="cellIs" dxfId="43" priority="5" operator="greaterThan">
      <formula>10</formula>
    </cfRule>
    <cfRule type="cellIs" dxfId="42" priority="6" operator="lessThanOrEqual">
      <formula>2</formula>
    </cfRule>
  </conditionalFormatting>
  <conditionalFormatting sqref="E9:F10">
    <cfRule type="cellIs" dxfId="41" priority="7" operator="between">
      <formula>3</formula>
      <formula>9</formula>
    </cfRule>
    <cfRule type="cellIs" dxfId="40" priority="8" operator="greaterThan">
      <formula>10</formula>
    </cfRule>
    <cfRule type="cellIs" dxfId="39" priority="9" operator="lessThanOrEqual">
      <formula>2</formula>
    </cfRule>
  </conditionalFormatting>
  <conditionalFormatting sqref="F7:F8">
    <cfRule type="cellIs" dxfId="38" priority="1" operator="between">
      <formula>3</formula>
      <formula>9</formula>
    </cfRule>
    <cfRule type="cellIs" dxfId="37" priority="2" operator="greaterThan">
      <formula>10</formula>
    </cfRule>
    <cfRule type="cellIs" dxfId="36" priority="3" operator="lessThanOrEqual"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scale="94" fitToHeight="10" orientation="landscape" r:id="rId1"/>
  <headerFooter>
    <oddHeader>&amp;LDatenschutz-Folgenabschätzung (DSFA)&amp;CRisikomanagement&amp;R&amp;A</oddHeader>
    <oddFooter>&amp;LAnlage zu einem DSFA-Bericht&amp;CDruckdatum: &amp;D&amp;RSeite &amp;P von &amp;N</oddFoot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"/>
  <sheetViews>
    <sheetView zoomScaleNormal="78" zoomScaleSheetLayoutView="50" zoomScalePageLayoutView="70" workbookViewId="0">
      <pane ySplit="1" topLeftCell="A2" activePane="bottomLeft" state="frozen"/>
      <selection activeCell="E1" sqref="E1"/>
      <selection pane="bottomLeft" activeCell="D5" sqref="D5"/>
    </sheetView>
  </sheetViews>
  <sheetFormatPr baseColWidth="10" defaultColWidth="11.5" defaultRowHeight="15" x14ac:dyDescent="0.2"/>
  <cols>
    <col min="1" max="1" width="3.1640625" style="118" bestFit="1" customWidth="1"/>
    <col min="2" max="2" width="15.6640625" style="118" customWidth="1"/>
    <col min="3" max="3" width="30.6640625" style="118" customWidth="1"/>
    <col min="4" max="4" width="35.83203125" style="118" customWidth="1"/>
    <col min="5" max="5" width="34.1640625" style="118" customWidth="1"/>
    <col min="6" max="6" width="5" style="118" customWidth="1"/>
    <col min="7" max="7" width="30.83203125" style="118" customWidth="1"/>
    <col min="8" max="8" width="5" style="118" customWidth="1"/>
    <col min="9" max="9" width="3.33203125" style="118" customWidth="1"/>
    <col min="10" max="10" width="7" style="118" bestFit="1" customWidth="1"/>
    <col min="11" max="11" width="25" style="118" customWidth="1"/>
    <col min="12" max="12" width="3.33203125" style="118" customWidth="1"/>
    <col min="13" max="13" width="7" style="118" bestFit="1" customWidth="1"/>
    <col min="14" max="14" width="28.33203125" style="118" customWidth="1"/>
    <col min="15" max="15" width="22.1640625" style="118" customWidth="1"/>
    <col min="16" max="16" width="6.1640625" style="118" customWidth="1"/>
    <col min="17" max="17" width="7.33203125" style="118" customWidth="1"/>
    <col min="18" max="16384" width="11.5" style="118"/>
  </cols>
  <sheetData>
    <row r="1" spans="1:14" ht="16" x14ac:dyDescent="0.2">
      <c r="A1" s="22" t="s">
        <v>34</v>
      </c>
      <c r="B1" s="22" t="s">
        <v>35</v>
      </c>
      <c r="C1" s="23" t="s">
        <v>36</v>
      </c>
      <c r="D1" s="22" t="s">
        <v>79</v>
      </c>
      <c r="E1" s="24" t="s">
        <v>9</v>
      </c>
      <c r="F1" s="25" t="s">
        <v>7</v>
      </c>
      <c r="G1" s="23" t="s">
        <v>73</v>
      </c>
      <c r="H1" s="26" t="s">
        <v>7</v>
      </c>
      <c r="I1" s="61" t="s">
        <v>74</v>
      </c>
      <c r="J1" s="26"/>
      <c r="K1" s="23" t="s">
        <v>80</v>
      </c>
      <c r="L1" s="61" t="s">
        <v>115</v>
      </c>
      <c r="M1" s="26"/>
      <c r="N1" s="23"/>
    </row>
    <row r="2" spans="1:14" ht="102" x14ac:dyDescent="0.2">
      <c r="A2" s="13">
        <v>1</v>
      </c>
      <c r="B2" s="13" t="s">
        <v>38</v>
      </c>
      <c r="C2" s="4" t="s">
        <v>163</v>
      </c>
      <c r="D2" s="11" t="s">
        <v>164</v>
      </c>
      <c r="E2" s="14" t="s">
        <v>39</v>
      </c>
      <c r="F2" s="5">
        <v>2</v>
      </c>
      <c r="G2" s="6" t="s">
        <v>145</v>
      </c>
      <c r="H2" s="5">
        <v>1</v>
      </c>
      <c r="I2" s="20">
        <f>F2*H2</f>
        <v>2</v>
      </c>
      <c r="J2" s="21" t="str">
        <f>"("&amp;IF(I2&lt;=2,"grün",IF(I2&lt;=9,"gelb","rot"))&amp;")"</f>
        <v>(grün)</v>
      </c>
      <c r="K2" s="4" t="s">
        <v>40</v>
      </c>
      <c r="L2" s="20">
        <f>(F2-1)*H2</f>
        <v>1</v>
      </c>
      <c r="M2" s="21" t="str">
        <f>"("&amp;IF(L2&lt;=2,"grün",IF(L2&lt;=9,"gelb","rot"))&amp;")"</f>
        <v>(grün)</v>
      </c>
      <c r="N2" s="4" t="s">
        <v>146</v>
      </c>
    </row>
    <row r="3" spans="1:14" ht="102" x14ac:dyDescent="0.2">
      <c r="A3" s="13">
        <v>2</v>
      </c>
      <c r="B3" s="13" t="s">
        <v>38</v>
      </c>
      <c r="C3" s="4" t="s">
        <v>153</v>
      </c>
      <c r="D3" s="11" t="s">
        <v>150</v>
      </c>
      <c r="E3" s="14" t="s">
        <v>39</v>
      </c>
      <c r="F3" s="5">
        <v>2</v>
      </c>
      <c r="G3" s="6" t="s">
        <v>145</v>
      </c>
      <c r="H3" s="5">
        <v>1</v>
      </c>
      <c r="I3" s="20">
        <f t="shared" ref="I3:I9" si="0">F3*H3</f>
        <v>2</v>
      </c>
      <c r="J3" s="21" t="str">
        <f t="shared" ref="J3:J9" si="1">"("&amp;IF(I3&lt;=2,"grün",IF(I3&lt;=9,"gelb","rot"))&amp;")"</f>
        <v>(grün)</v>
      </c>
      <c r="K3" s="4" t="s">
        <v>40</v>
      </c>
      <c r="L3" s="20">
        <f>H3*(I3-1)</f>
        <v>1</v>
      </c>
      <c r="M3" s="21" t="str">
        <f t="shared" ref="M3:M9" si="2">"("&amp;IF(L3&lt;=2,"grün",IF(L3&lt;=9,"gelb","rot"))&amp;")"</f>
        <v>(grün)</v>
      </c>
      <c r="N3" s="4" t="s">
        <v>146</v>
      </c>
    </row>
    <row r="4" spans="1:14" ht="85" x14ac:dyDescent="0.2">
      <c r="A4" s="13">
        <v>3</v>
      </c>
      <c r="B4" s="13" t="s">
        <v>38</v>
      </c>
      <c r="C4" s="11" t="s">
        <v>152</v>
      </c>
      <c r="D4" s="11" t="s">
        <v>41</v>
      </c>
      <c r="E4" s="14" t="s">
        <v>39</v>
      </c>
      <c r="F4" s="5">
        <v>2</v>
      </c>
      <c r="G4" s="6" t="s">
        <v>145</v>
      </c>
      <c r="H4" s="5">
        <v>1</v>
      </c>
      <c r="I4" s="20">
        <f t="shared" si="0"/>
        <v>2</v>
      </c>
      <c r="J4" s="21" t="str">
        <f t="shared" si="1"/>
        <v>(grün)</v>
      </c>
      <c r="K4" s="4"/>
      <c r="L4" s="20">
        <f>I4</f>
        <v>2</v>
      </c>
      <c r="M4" s="21" t="str">
        <f t="shared" si="2"/>
        <v>(grün)</v>
      </c>
      <c r="N4" s="4"/>
    </row>
    <row r="5" spans="1:14" ht="85" x14ac:dyDescent="0.2">
      <c r="A5" s="13">
        <v>4</v>
      </c>
      <c r="B5" s="13" t="s">
        <v>38</v>
      </c>
      <c r="C5" s="4" t="s">
        <v>42</v>
      </c>
      <c r="D5" s="4" t="s">
        <v>175</v>
      </c>
      <c r="E5" s="16" t="s">
        <v>43</v>
      </c>
      <c r="F5" s="5">
        <v>3</v>
      </c>
      <c r="G5" s="6" t="s">
        <v>145</v>
      </c>
      <c r="H5" s="5">
        <v>1</v>
      </c>
      <c r="I5" s="20">
        <f t="shared" si="0"/>
        <v>3</v>
      </c>
      <c r="J5" s="21" t="str">
        <f t="shared" si="1"/>
        <v>(gelb)</v>
      </c>
      <c r="K5" s="4" t="s">
        <v>44</v>
      </c>
      <c r="L5" s="20">
        <f>(F5-1)*H5</f>
        <v>2</v>
      </c>
      <c r="M5" s="21" t="str">
        <f t="shared" si="2"/>
        <v>(grün)</v>
      </c>
      <c r="N5" s="4" t="s">
        <v>123</v>
      </c>
    </row>
    <row r="6" spans="1:14" ht="85" x14ac:dyDescent="0.2">
      <c r="A6" s="13">
        <v>5</v>
      </c>
      <c r="B6" s="13" t="s">
        <v>45</v>
      </c>
      <c r="C6" s="4" t="s">
        <v>46</v>
      </c>
      <c r="D6" s="4" t="s">
        <v>149</v>
      </c>
      <c r="E6" s="16" t="s">
        <v>75</v>
      </c>
      <c r="F6" s="5">
        <v>3</v>
      </c>
      <c r="G6" s="7" t="s">
        <v>78</v>
      </c>
      <c r="H6" s="5">
        <v>1</v>
      </c>
      <c r="I6" s="20">
        <f t="shared" si="0"/>
        <v>3</v>
      </c>
      <c r="J6" s="21" t="str">
        <f t="shared" si="1"/>
        <v>(gelb)</v>
      </c>
      <c r="K6" s="4" t="s">
        <v>147</v>
      </c>
      <c r="L6" s="20">
        <f>(F6-1)*H6</f>
        <v>2</v>
      </c>
      <c r="M6" s="21" t="str">
        <f t="shared" si="2"/>
        <v>(grün)</v>
      </c>
      <c r="N6" s="4" t="s">
        <v>124</v>
      </c>
    </row>
    <row r="7" spans="1:14" ht="68" x14ac:dyDescent="0.2">
      <c r="A7" s="13">
        <v>6</v>
      </c>
      <c r="B7" s="13" t="s">
        <v>47</v>
      </c>
      <c r="C7" s="4" t="s">
        <v>167</v>
      </c>
      <c r="D7" s="4" t="s">
        <v>165</v>
      </c>
      <c r="E7" s="17" t="s">
        <v>76</v>
      </c>
      <c r="F7" s="5">
        <v>2</v>
      </c>
      <c r="G7" s="7" t="s">
        <v>78</v>
      </c>
      <c r="H7" s="5">
        <v>1</v>
      </c>
      <c r="I7" s="20">
        <f t="shared" si="0"/>
        <v>2</v>
      </c>
      <c r="J7" s="21" t="str">
        <f t="shared" si="1"/>
        <v>(grün)</v>
      </c>
      <c r="K7" s="4" t="s">
        <v>147</v>
      </c>
      <c r="L7" s="20">
        <f>(F7-1)*H7</f>
        <v>1</v>
      </c>
      <c r="M7" s="21" t="str">
        <f t="shared" si="2"/>
        <v>(grün)</v>
      </c>
      <c r="N7" s="4" t="s">
        <v>124</v>
      </c>
    </row>
    <row r="8" spans="1:14" ht="68" x14ac:dyDescent="0.2">
      <c r="A8" s="13">
        <v>7</v>
      </c>
      <c r="B8" s="13" t="s">
        <v>47</v>
      </c>
      <c r="C8" s="4" t="s">
        <v>151</v>
      </c>
      <c r="D8" s="4" t="s">
        <v>160</v>
      </c>
      <c r="E8" s="18" t="s">
        <v>76</v>
      </c>
      <c r="F8" s="5">
        <v>2</v>
      </c>
      <c r="G8" s="19" t="s">
        <v>77</v>
      </c>
      <c r="H8" s="5">
        <v>2</v>
      </c>
      <c r="I8" s="20">
        <f t="shared" si="0"/>
        <v>4</v>
      </c>
      <c r="J8" s="21" t="str">
        <f t="shared" si="1"/>
        <v>(gelb)</v>
      </c>
      <c r="K8" s="4" t="s">
        <v>148</v>
      </c>
      <c r="L8" s="20">
        <f>(F8-1)*H8</f>
        <v>2</v>
      </c>
      <c r="M8" s="21" t="str">
        <f t="shared" si="2"/>
        <v>(grün)</v>
      </c>
      <c r="N8" s="4" t="s">
        <v>125</v>
      </c>
    </row>
    <row r="9" spans="1:14" ht="68" x14ac:dyDescent="0.2">
      <c r="A9" s="13">
        <v>8</v>
      </c>
      <c r="B9" s="13" t="s">
        <v>47</v>
      </c>
      <c r="C9" s="4" t="s">
        <v>48</v>
      </c>
      <c r="D9" s="4" t="s">
        <v>49</v>
      </c>
      <c r="E9" s="18" t="s">
        <v>50</v>
      </c>
      <c r="F9" s="5">
        <v>3</v>
      </c>
      <c r="G9" s="10" t="s">
        <v>51</v>
      </c>
      <c r="H9" s="5">
        <v>1</v>
      </c>
      <c r="I9" s="20">
        <f t="shared" si="0"/>
        <v>3</v>
      </c>
      <c r="J9" s="21" t="str">
        <f t="shared" si="1"/>
        <v>(gelb)</v>
      </c>
      <c r="K9" s="4" t="s">
        <v>147</v>
      </c>
      <c r="L9" s="20">
        <f>(F9-1)*H9</f>
        <v>2</v>
      </c>
      <c r="M9" s="21" t="str">
        <f t="shared" si="2"/>
        <v>(grün)</v>
      </c>
      <c r="N9" s="4" t="s">
        <v>124</v>
      </c>
    </row>
  </sheetData>
  <conditionalFormatting sqref="I2:J9">
    <cfRule type="cellIs" dxfId="35" priority="139" operator="between">
      <formula>3</formula>
      <formula>9</formula>
    </cfRule>
    <cfRule type="cellIs" dxfId="34" priority="140" operator="greaterThan">
      <formula>10</formula>
    </cfRule>
    <cfRule type="cellIs" dxfId="33" priority="141" operator="lessThanOrEqual">
      <formula>2</formula>
    </cfRule>
  </conditionalFormatting>
  <conditionalFormatting sqref="J2:J9">
    <cfRule type="cellIs" dxfId="32" priority="16" operator="equal">
      <formula>"(grün)"</formula>
    </cfRule>
    <cfRule type="cellIs" dxfId="31" priority="17" operator="equal">
      <formula>"(gelb)"</formula>
    </cfRule>
    <cfRule type="cellIs" dxfId="30" priority="18" operator="equal">
      <formula>"(rot)"</formula>
    </cfRule>
  </conditionalFormatting>
  <conditionalFormatting sqref="L2:M9">
    <cfRule type="cellIs" dxfId="29" priority="4" operator="between">
      <formula>3</formula>
      <formula>9</formula>
    </cfRule>
    <cfRule type="cellIs" dxfId="28" priority="5" operator="greaterThan">
      <formula>10</formula>
    </cfRule>
    <cfRule type="cellIs" dxfId="27" priority="6" operator="lessThanOrEqual">
      <formula>2</formula>
    </cfRule>
  </conditionalFormatting>
  <conditionalFormatting sqref="M2:M9">
    <cfRule type="cellIs" dxfId="26" priority="1" operator="equal">
      <formula>"(grün)"</formula>
    </cfRule>
    <cfRule type="cellIs" dxfId="25" priority="2" operator="equal">
      <formula>"(gelb)"</formula>
    </cfRule>
    <cfRule type="cellIs" dxfId="24" priority="3" operator="equal">
      <formula>"(rot)"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100" orientation="landscape" r:id="rId1"/>
  <headerFooter>
    <oddHeader>&amp;LDatenschutz-Folgenabschätzung (DSFA)&amp;CRisikomanagement&amp;R&amp;A</oddHeader>
    <oddFooter>&amp;LAnlage zu einem DSFA-Bericht&amp;CDruckdatum: &amp;D&amp;RSeite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3865-2A5F-214F-A5CB-9E7AAAF44043}">
  <sheetPr>
    <pageSetUpPr fitToPage="1"/>
  </sheetPr>
  <dimension ref="A1:O33"/>
  <sheetViews>
    <sheetView showGridLines="0" zoomScaleNormal="100" zoomScaleSheetLayoutView="50" zoomScalePageLayoutView="70" workbookViewId="0">
      <pane ySplit="1" topLeftCell="A18" activePane="bottomLeft" state="frozen"/>
      <selection activeCell="E1" sqref="E1"/>
      <selection pane="bottomLeft" activeCell="E25" sqref="E25"/>
    </sheetView>
  </sheetViews>
  <sheetFormatPr baseColWidth="10" defaultColWidth="11.5" defaultRowHeight="15" x14ac:dyDescent="0.2"/>
  <cols>
    <col min="1" max="1" width="3.1640625" style="118" bestFit="1" customWidth="1"/>
    <col min="2" max="2" width="20.1640625" style="118" customWidth="1"/>
    <col min="3" max="3" width="18.5" style="118" customWidth="1"/>
    <col min="4" max="4" width="33.33203125" style="118" customWidth="1"/>
    <col min="5" max="5" width="21.6640625" style="118" customWidth="1"/>
    <col min="6" max="6" width="34" style="118" customWidth="1"/>
    <col min="7" max="7" width="5" style="118" customWidth="1"/>
    <col min="8" max="8" width="22.33203125" style="118" customWidth="1"/>
    <col min="9" max="9" width="5" style="118" customWidth="1"/>
    <col min="10" max="10" width="3.33203125" style="118" customWidth="1"/>
    <col min="11" max="11" width="7" style="118" bestFit="1" customWidth="1"/>
    <col min="12" max="12" width="29.5" style="118" customWidth="1"/>
    <col min="13" max="13" width="3.33203125" style="118" customWidth="1"/>
    <col min="14" max="14" width="7" style="118" customWidth="1"/>
    <col min="15" max="15" width="37" style="118" customWidth="1"/>
    <col min="16" max="16" width="22.1640625" style="118" customWidth="1"/>
    <col min="17" max="17" width="6.1640625" style="118" customWidth="1"/>
    <col min="18" max="18" width="7.33203125" style="118" customWidth="1"/>
    <col min="19" max="16384" width="11.5" style="118"/>
  </cols>
  <sheetData>
    <row r="1" spans="1:15" customFormat="1" ht="16" x14ac:dyDescent="0.2">
      <c r="A1" s="76" t="s">
        <v>34</v>
      </c>
      <c r="B1" s="77" t="s">
        <v>35</v>
      </c>
      <c r="C1" s="78" t="s">
        <v>36</v>
      </c>
      <c r="D1" s="81" t="s">
        <v>79</v>
      </c>
      <c r="E1" s="82" t="s">
        <v>37</v>
      </c>
      <c r="F1" s="83" t="s">
        <v>9</v>
      </c>
      <c r="G1" s="84" t="s">
        <v>7</v>
      </c>
      <c r="H1" s="84" t="s">
        <v>73</v>
      </c>
      <c r="I1" s="84" t="s">
        <v>7</v>
      </c>
      <c r="J1" s="85" t="s">
        <v>74</v>
      </c>
      <c r="K1" s="84"/>
      <c r="L1" s="86" t="s">
        <v>80</v>
      </c>
      <c r="M1" s="84" t="s">
        <v>115</v>
      </c>
      <c r="N1" s="84"/>
      <c r="O1" s="84"/>
    </row>
    <row r="2" spans="1:15" customFormat="1" ht="34" x14ac:dyDescent="0.2">
      <c r="A2" s="41">
        <v>1</v>
      </c>
      <c r="B2" s="87" t="s">
        <v>134</v>
      </c>
      <c r="C2" s="14" t="s">
        <v>167</v>
      </c>
      <c r="D2" s="62" t="s">
        <v>166</v>
      </c>
      <c r="E2" s="65" t="s">
        <v>55</v>
      </c>
      <c r="F2" s="65" t="s">
        <v>53</v>
      </c>
      <c r="G2" s="66">
        <v>3</v>
      </c>
      <c r="H2" s="65" t="s">
        <v>82</v>
      </c>
      <c r="I2" s="66">
        <v>1</v>
      </c>
      <c r="J2" s="69">
        <f>G2*I2</f>
        <v>3</v>
      </c>
      <c r="K2" s="70" t="str">
        <f>"("&amp;IF(J2&lt;=2,"grün",IF(J2&lt;=9,"gelb","rot"))&amp;")"</f>
        <v>(gelb)</v>
      </c>
      <c r="L2" s="65" t="s">
        <v>168</v>
      </c>
      <c r="M2" s="69">
        <f>(G2-1)*I2</f>
        <v>2</v>
      </c>
      <c r="N2" s="70" t="str">
        <f>"("&amp;IF(M2&lt;=2,"grün",IF(M2&lt;=9,"gelb","rot"))&amp;")"</f>
        <v>(grün)</v>
      </c>
      <c r="O2" s="65" t="s">
        <v>126</v>
      </c>
    </row>
    <row r="3" spans="1:15" customFormat="1" ht="51" x14ac:dyDescent="0.2">
      <c r="A3" s="42"/>
      <c r="B3" s="88" t="s">
        <v>135</v>
      </c>
      <c r="C3" s="15"/>
      <c r="D3" s="63"/>
      <c r="E3" s="65" t="s">
        <v>84</v>
      </c>
      <c r="F3" s="65" t="s">
        <v>53</v>
      </c>
      <c r="G3" s="66">
        <v>3</v>
      </c>
      <c r="H3" s="67" t="s">
        <v>78</v>
      </c>
      <c r="I3" s="66">
        <v>2</v>
      </c>
      <c r="J3" s="69">
        <f t="shared" ref="J3:J32" si="0">G3*I3</f>
        <v>6</v>
      </c>
      <c r="K3" s="70" t="str">
        <f t="shared" ref="K3:K32" si="1">"("&amp;IF(J3&lt;=2,"grün",IF(J3&lt;=9,"gelb","rot"))&amp;")"</f>
        <v>(gelb)</v>
      </c>
      <c r="L3" s="65" t="s">
        <v>168</v>
      </c>
      <c r="M3" s="69">
        <f>(G3-1)*I3</f>
        <v>4</v>
      </c>
      <c r="N3" s="70" t="str">
        <f t="shared" ref="N3:N9" si="2">"("&amp;IF(M3&lt;=2,"grün",IF(M3&lt;=9,"gelb","rot"))&amp;")"</f>
        <v>(gelb)</v>
      </c>
      <c r="O3" s="65" t="s">
        <v>126</v>
      </c>
    </row>
    <row r="4" spans="1:15" customFormat="1" ht="51" x14ac:dyDescent="0.2">
      <c r="A4" s="42"/>
      <c r="B4" s="35"/>
      <c r="C4" s="15"/>
      <c r="D4" s="63"/>
      <c r="E4" s="65" t="s">
        <v>85</v>
      </c>
      <c r="F4" s="72" t="s">
        <v>121</v>
      </c>
      <c r="G4" s="66">
        <v>3</v>
      </c>
      <c r="H4" s="67" t="s">
        <v>78</v>
      </c>
      <c r="I4" s="66">
        <v>3</v>
      </c>
      <c r="J4" s="69">
        <f t="shared" si="0"/>
        <v>9</v>
      </c>
      <c r="K4" s="70" t="str">
        <f t="shared" si="1"/>
        <v>(gelb)</v>
      </c>
      <c r="L4" s="65" t="s">
        <v>169</v>
      </c>
      <c r="M4" s="69">
        <f>(G4-1)*I4</f>
        <v>6</v>
      </c>
      <c r="N4" s="70" t="str">
        <f t="shared" si="2"/>
        <v>(gelb)</v>
      </c>
      <c r="O4" s="65" t="s">
        <v>127</v>
      </c>
    </row>
    <row r="5" spans="1:15" customFormat="1" ht="68" x14ac:dyDescent="0.2">
      <c r="A5" s="43"/>
      <c r="B5" s="36"/>
      <c r="C5" s="37"/>
      <c r="D5" s="64"/>
      <c r="E5" s="65" t="s">
        <v>86</v>
      </c>
      <c r="F5" s="72" t="s">
        <v>121</v>
      </c>
      <c r="G5" s="66">
        <v>3</v>
      </c>
      <c r="H5" s="67" t="s">
        <v>78</v>
      </c>
      <c r="I5" s="66">
        <v>4</v>
      </c>
      <c r="J5" s="69">
        <f t="shared" si="0"/>
        <v>12</v>
      </c>
      <c r="K5" s="70" t="str">
        <f t="shared" si="1"/>
        <v>(rot)</v>
      </c>
      <c r="L5" s="65" t="s">
        <v>169</v>
      </c>
      <c r="M5" s="69">
        <f>(G5-1)*I5</f>
        <v>8</v>
      </c>
      <c r="N5" s="70" t="str">
        <f t="shared" si="2"/>
        <v>(gelb)</v>
      </c>
      <c r="O5" s="65" t="s">
        <v>127</v>
      </c>
    </row>
    <row r="6" spans="1:15" customFormat="1" ht="51" x14ac:dyDescent="0.2">
      <c r="A6" s="41">
        <v>2</v>
      </c>
      <c r="B6" s="34" t="s">
        <v>54</v>
      </c>
      <c r="C6" s="11" t="s">
        <v>154</v>
      </c>
      <c r="D6" s="28" t="s">
        <v>116</v>
      </c>
      <c r="E6" s="65" t="s">
        <v>55</v>
      </c>
      <c r="F6" s="65" t="s">
        <v>83</v>
      </c>
      <c r="G6" s="66">
        <v>3</v>
      </c>
      <c r="H6" s="65" t="s">
        <v>82</v>
      </c>
      <c r="I6" s="66">
        <v>1</v>
      </c>
      <c r="J6" s="69">
        <f t="shared" si="0"/>
        <v>3</v>
      </c>
      <c r="K6" s="70" t="str">
        <f t="shared" si="1"/>
        <v>(gelb)</v>
      </c>
      <c r="L6" s="74" t="s">
        <v>81</v>
      </c>
      <c r="M6" s="69">
        <f>J6</f>
        <v>3</v>
      </c>
      <c r="N6" s="70" t="str">
        <f t="shared" si="2"/>
        <v>(gelb)</v>
      </c>
      <c r="O6" s="74" t="s">
        <v>81</v>
      </c>
    </row>
    <row r="7" spans="1:15" customFormat="1" ht="68" x14ac:dyDescent="0.2">
      <c r="A7" s="42"/>
      <c r="B7" s="35"/>
      <c r="C7" s="12"/>
      <c r="D7" s="29" t="s">
        <v>155</v>
      </c>
      <c r="E7" s="65" t="s">
        <v>84</v>
      </c>
      <c r="F7" s="65" t="s">
        <v>83</v>
      </c>
      <c r="G7" s="66">
        <v>3</v>
      </c>
      <c r="H7" s="67" t="s">
        <v>78</v>
      </c>
      <c r="I7" s="66">
        <v>2</v>
      </c>
      <c r="J7" s="69">
        <f t="shared" si="0"/>
        <v>6</v>
      </c>
      <c r="K7" s="70" t="str">
        <f t="shared" si="1"/>
        <v>(gelb)</v>
      </c>
      <c r="L7" s="65" t="s">
        <v>56</v>
      </c>
      <c r="M7" s="69">
        <f>(G7-1)*I7</f>
        <v>4</v>
      </c>
      <c r="N7" s="70" t="str">
        <f t="shared" si="2"/>
        <v>(gelb)</v>
      </c>
      <c r="O7" s="65" t="s">
        <v>128</v>
      </c>
    </row>
    <row r="8" spans="1:15" customFormat="1" ht="68" x14ac:dyDescent="0.2">
      <c r="A8" s="42"/>
      <c r="B8" s="35"/>
      <c r="C8" s="12"/>
      <c r="D8" s="29"/>
      <c r="E8" s="65" t="s">
        <v>85</v>
      </c>
      <c r="F8" s="72" t="s">
        <v>121</v>
      </c>
      <c r="G8" s="66">
        <v>3</v>
      </c>
      <c r="H8" s="67" t="s">
        <v>78</v>
      </c>
      <c r="I8" s="66">
        <v>3</v>
      </c>
      <c r="J8" s="69">
        <f t="shared" si="0"/>
        <v>9</v>
      </c>
      <c r="K8" s="70" t="str">
        <f t="shared" si="1"/>
        <v>(gelb)</v>
      </c>
      <c r="L8" s="65" t="s">
        <v>120</v>
      </c>
      <c r="M8" s="69">
        <f>(G8-1)*I8</f>
        <v>6</v>
      </c>
      <c r="N8" s="70" t="str">
        <f t="shared" si="2"/>
        <v>(gelb)</v>
      </c>
      <c r="O8" s="65" t="s">
        <v>129</v>
      </c>
    </row>
    <row r="9" spans="1:15" customFormat="1" ht="68" x14ac:dyDescent="0.2">
      <c r="A9" s="43"/>
      <c r="B9" s="36"/>
      <c r="C9" s="30"/>
      <c r="D9" s="31"/>
      <c r="E9" s="65" t="s">
        <v>86</v>
      </c>
      <c r="F9" s="72" t="s">
        <v>121</v>
      </c>
      <c r="G9" s="66">
        <v>3</v>
      </c>
      <c r="H9" s="67" t="s">
        <v>78</v>
      </c>
      <c r="I9" s="66">
        <v>4</v>
      </c>
      <c r="J9" s="69">
        <f t="shared" si="0"/>
        <v>12</v>
      </c>
      <c r="K9" s="70" t="str">
        <f t="shared" si="1"/>
        <v>(rot)</v>
      </c>
      <c r="L9" s="65" t="s">
        <v>120</v>
      </c>
      <c r="M9" s="69">
        <f>(G9-1)*I9</f>
        <v>8</v>
      </c>
      <c r="N9" s="70" t="str">
        <f t="shared" si="2"/>
        <v>(gelb)</v>
      </c>
      <c r="O9" s="65" t="s">
        <v>129</v>
      </c>
    </row>
    <row r="10" spans="1:15" customFormat="1" ht="68" x14ac:dyDescent="0.2">
      <c r="A10" s="41">
        <v>3</v>
      </c>
      <c r="B10" s="34" t="s">
        <v>54</v>
      </c>
      <c r="C10" s="11" t="s">
        <v>154</v>
      </c>
      <c r="D10" s="28" t="s">
        <v>156</v>
      </c>
      <c r="E10" s="65" t="s">
        <v>55</v>
      </c>
      <c r="F10" s="65" t="s">
        <v>87</v>
      </c>
      <c r="G10" s="66">
        <v>2</v>
      </c>
      <c r="H10" s="65" t="s">
        <v>82</v>
      </c>
      <c r="I10" s="66">
        <v>1</v>
      </c>
      <c r="J10" s="69">
        <f t="shared" si="0"/>
        <v>2</v>
      </c>
      <c r="K10" s="70" t="str">
        <f t="shared" si="1"/>
        <v>(grün)</v>
      </c>
      <c r="L10" s="74" t="s">
        <v>81</v>
      </c>
      <c r="M10" s="69">
        <f t="shared" ref="M10:M19" si="3">J10</f>
        <v>2</v>
      </c>
      <c r="N10" s="70" t="str">
        <f t="shared" ref="N10:N32" si="4">"("&amp;IF(M10&lt;=2,"grün",IF(M10&lt;=9,"gelb","rot"))&amp;")"</f>
        <v>(grün)</v>
      </c>
      <c r="O10" s="74" t="s">
        <v>81</v>
      </c>
    </row>
    <row r="11" spans="1:15" customFormat="1" ht="51" x14ac:dyDescent="0.2">
      <c r="A11" s="42"/>
      <c r="B11" s="35"/>
      <c r="C11" s="12"/>
      <c r="D11" s="29"/>
      <c r="E11" s="65" t="s">
        <v>84</v>
      </c>
      <c r="F11" s="65" t="s">
        <v>87</v>
      </c>
      <c r="G11" s="66">
        <v>2</v>
      </c>
      <c r="H11" s="67" t="s">
        <v>78</v>
      </c>
      <c r="I11" s="66">
        <v>2</v>
      </c>
      <c r="J11" s="69">
        <f t="shared" si="0"/>
        <v>4</v>
      </c>
      <c r="K11" s="70" t="str">
        <f t="shared" si="1"/>
        <v>(gelb)</v>
      </c>
      <c r="L11" s="65" t="s">
        <v>57</v>
      </c>
      <c r="M11" s="69">
        <f>(G11-1)*I11</f>
        <v>2</v>
      </c>
      <c r="N11" s="70" t="str">
        <f t="shared" si="4"/>
        <v>(grün)</v>
      </c>
      <c r="O11" s="65" t="s">
        <v>128</v>
      </c>
    </row>
    <row r="12" spans="1:15" customFormat="1" ht="68" x14ac:dyDescent="0.2">
      <c r="A12" s="42"/>
      <c r="B12" s="35"/>
      <c r="C12" s="12"/>
      <c r="D12" s="29"/>
      <c r="E12" s="65" t="s">
        <v>85</v>
      </c>
      <c r="F12" s="72" t="s">
        <v>121</v>
      </c>
      <c r="G12" s="66">
        <v>2</v>
      </c>
      <c r="H12" s="67" t="s">
        <v>78</v>
      </c>
      <c r="I12" s="66">
        <v>3</v>
      </c>
      <c r="J12" s="69">
        <f t="shared" si="0"/>
        <v>6</v>
      </c>
      <c r="K12" s="70" t="str">
        <f t="shared" si="1"/>
        <v>(gelb)</v>
      </c>
      <c r="L12" s="65" t="s">
        <v>122</v>
      </c>
      <c r="M12" s="69">
        <f t="shared" ref="M12:M18" si="5">(G12-1)*I12</f>
        <v>3</v>
      </c>
      <c r="N12" s="70" t="str">
        <f t="shared" si="4"/>
        <v>(gelb)</v>
      </c>
      <c r="O12" s="65" t="s">
        <v>129</v>
      </c>
    </row>
    <row r="13" spans="1:15" customFormat="1" ht="68" x14ac:dyDescent="0.2">
      <c r="A13" s="43"/>
      <c r="B13" s="36"/>
      <c r="C13" s="30"/>
      <c r="D13" s="31"/>
      <c r="E13" s="65" t="s">
        <v>86</v>
      </c>
      <c r="F13" s="72" t="s">
        <v>121</v>
      </c>
      <c r="G13" s="66">
        <v>2</v>
      </c>
      <c r="H13" s="67" t="s">
        <v>78</v>
      </c>
      <c r="I13" s="66">
        <v>4</v>
      </c>
      <c r="J13" s="69">
        <f t="shared" si="0"/>
        <v>8</v>
      </c>
      <c r="K13" s="70" t="str">
        <f t="shared" si="1"/>
        <v>(gelb)</v>
      </c>
      <c r="L13" s="65" t="s">
        <v>122</v>
      </c>
      <c r="M13" s="69">
        <f t="shared" si="5"/>
        <v>4</v>
      </c>
      <c r="N13" s="70" t="str">
        <f t="shared" si="4"/>
        <v>(gelb)</v>
      </c>
      <c r="O13" s="65" t="s">
        <v>129</v>
      </c>
    </row>
    <row r="14" spans="1:15" customFormat="1" ht="16" x14ac:dyDescent="0.2">
      <c r="A14" s="76" t="s">
        <v>34</v>
      </c>
      <c r="B14" s="77" t="s">
        <v>35</v>
      </c>
      <c r="C14" s="78" t="s">
        <v>36</v>
      </c>
      <c r="D14" s="79" t="s">
        <v>79</v>
      </c>
      <c r="E14" s="80" t="s">
        <v>37</v>
      </c>
      <c r="F14" s="75" t="s">
        <v>9</v>
      </c>
      <c r="G14" s="75" t="s">
        <v>7</v>
      </c>
      <c r="H14" s="75" t="s">
        <v>73</v>
      </c>
      <c r="I14" s="75" t="s">
        <v>7</v>
      </c>
      <c r="J14" s="75" t="s">
        <v>74</v>
      </c>
      <c r="K14" s="75"/>
      <c r="L14" s="75" t="s">
        <v>80</v>
      </c>
      <c r="M14" s="75" t="s">
        <v>115</v>
      </c>
      <c r="N14" s="75"/>
      <c r="O14" s="75"/>
    </row>
    <row r="15" spans="1:15" customFormat="1" ht="68" x14ac:dyDescent="0.2">
      <c r="A15" s="41">
        <v>4</v>
      </c>
      <c r="B15" s="34" t="s">
        <v>54</v>
      </c>
      <c r="C15" s="11" t="s">
        <v>154</v>
      </c>
      <c r="D15" s="28" t="s">
        <v>157</v>
      </c>
      <c r="E15" s="65" t="s">
        <v>55</v>
      </c>
      <c r="F15" s="65" t="s">
        <v>88</v>
      </c>
      <c r="G15" s="66">
        <v>2</v>
      </c>
      <c r="H15" s="65" t="s">
        <v>82</v>
      </c>
      <c r="I15" s="66">
        <v>1</v>
      </c>
      <c r="J15" s="69">
        <f t="shared" ref="J15:J18" si="6">G15*I15</f>
        <v>2</v>
      </c>
      <c r="K15" s="70" t="str">
        <f t="shared" si="1"/>
        <v>(grün)</v>
      </c>
      <c r="L15" s="65" t="s">
        <v>81</v>
      </c>
      <c r="M15" s="69">
        <f t="shared" si="3"/>
        <v>2</v>
      </c>
      <c r="N15" s="70" t="str">
        <f t="shared" si="4"/>
        <v>(grün)</v>
      </c>
      <c r="O15" s="74" t="s">
        <v>81</v>
      </c>
    </row>
    <row r="16" spans="1:15" customFormat="1" ht="51" x14ac:dyDescent="0.2">
      <c r="A16" s="42"/>
      <c r="B16" s="35"/>
      <c r="C16" s="12"/>
      <c r="D16" s="71" t="s">
        <v>117</v>
      </c>
      <c r="E16" s="65" t="s">
        <v>84</v>
      </c>
      <c r="F16" s="65" t="s">
        <v>88</v>
      </c>
      <c r="G16" s="66">
        <v>2</v>
      </c>
      <c r="H16" s="67" t="s">
        <v>78</v>
      </c>
      <c r="I16" s="66">
        <v>2</v>
      </c>
      <c r="J16" s="69">
        <f t="shared" si="6"/>
        <v>4</v>
      </c>
      <c r="K16" s="70" t="str">
        <f t="shared" si="1"/>
        <v>(gelb)</v>
      </c>
      <c r="L16" s="65" t="s">
        <v>89</v>
      </c>
      <c r="M16" s="69">
        <f t="shared" si="5"/>
        <v>2</v>
      </c>
      <c r="N16" s="70" t="str">
        <f t="shared" si="4"/>
        <v>(grün)</v>
      </c>
      <c r="O16" s="65" t="s">
        <v>130</v>
      </c>
    </row>
    <row r="17" spans="1:15" customFormat="1" ht="51" x14ac:dyDescent="0.2">
      <c r="A17" s="42"/>
      <c r="B17" s="35"/>
      <c r="C17" s="12"/>
      <c r="D17" s="29"/>
      <c r="E17" s="65" t="s">
        <v>85</v>
      </c>
      <c r="F17" s="72" t="s">
        <v>121</v>
      </c>
      <c r="G17" s="66">
        <v>2</v>
      </c>
      <c r="H17" s="67" t="s">
        <v>78</v>
      </c>
      <c r="I17" s="66">
        <v>3</v>
      </c>
      <c r="J17" s="69">
        <f t="shared" si="6"/>
        <v>6</v>
      </c>
      <c r="K17" s="70" t="str">
        <f t="shared" si="1"/>
        <v>(gelb)</v>
      </c>
      <c r="L17" s="65" t="s">
        <v>89</v>
      </c>
      <c r="M17" s="69">
        <f t="shared" si="5"/>
        <v>3</v>
      </c>
      <c r="N17" s="70" t="str">
        <f t="shared" si="4"/>
        <v>(gelb)</v>
      </c>
      <c r="O17" s="65" t="s">
        <v>130</v>
      </c>
    </row>
    <row r="18" spans="1:15" customFormat="1" ht="55" customHeight="1" x14ac:dyDescent="0.2">
      <c r="A18" s="43"/>
      <c r="B18" s="36"/>
      <c r="C18" s="30"/>
      <c r="D18" s="31"/>
      <c r="E18" s="65" t="s">
        <v>86</v>
      </c>
      <c r="F18" s="72" t="s">
        <v>121</v>
      </c>
      <c r="G18" s="66">
        <v>2</v>
      </c>
      <c r="H18" s="67" t="s">
        <v>78</v>
      </c>
      <c r="I18" s="66">
        <v>4</v>
      </c>
      <c r="J18" s="69">
        <f t="shared" si="6"/>
        <v>8</v>
      </c>
      <c r="K18" s="70" t="str">
        <f t="shared" si="1"/>
        <v>(gelb)</v>
      </c>
      <c r="L18" s="65" t="s">
        <v>89</v>
      </c>
      <c r="M18" s="69">
        <f t="shared" si="5"/>
        <v>4</v>
      </c>
      <c r="N18" s="70" t="str">
        <f t="shared" si="4"/>
        <v>(gelb)</v>
      </c>
      <c r="O18" s="65" t="s">
        <v>130</v>
      </c>
    </row>
    <row r="19" spans="1:15" customFormat="1" ht="34" x14ac:dyDescent="0.2">
      <c r="A19" s="41">
        <v>5</v>
      </c>
      <c r="B19" s="34" t="s">
        <v>54</v>
      </c>
      <c r="C19" s="11" t="s">
        <v>52</v>
      </c>
      <c r="D19" s="28" t="s">
        <v>58</v>
      </c>
      <c r="E19" s="65" t="s">
        <v>55</v>
      </c>
      <c r="F19" s="65" t="s">
        <v>90</v>
      </c>
      <c r="G19" s="66">
        <v>3</v>
      </c>
      <c r="H19" s="65" t="s">
        <v>82</v>
      </c>
      <c r="I19" s="66">
        <v>1</v>
      </c>
      <c r="J19" s="69">
        <f t="shared" ref="J19:J22" si="7">G19*I19</f>
        <v>3</v>
      </c>
      <c r="K19" s="70" t="str">
        <f t="shared" si="1"/>
        <v>(gelb)</v>
      </c>
      <c r="L19" s="65" t="s">
        <v>81</v>
      </c>
      <c r="M19" s="69">
        <f t="shared" si="3"/>
        <v>3</v>
      </c>
      <c r="N19" s="70" t="str">
        <f t="shared" si="4"/>
        <v>(gelb)</v>
      </c>
      <c r="O19" s="74" t="s">
        <v>81</v>
      </c>
    </row>
    <row r="20" spans="1:15" customFormat="1" ht="51" x14ac:dyDescent="0.2">
      <c r="A20" s="42"/>
      <c r="B20" s="35"/>
      <c r="C20" s="12"/>
      <c r="D20" s="29"/>
      <c r="E20" s="65" t="s">
        <v>84</v>
      </c>
      <c r="F20" s="65" t="s">
        <v>90</v>
      </c>
      <c r="G20" s="66">
        <v>3</v>
      </c>
      <c r="H20" s="67" t="s">
        <v>78</v>
      </c>
      <c r="I20" s="66">
        <v>2</v>
      </c>
      <c r="J20" s="69">
        <f t="shared" si="7"/>
        <v>6</v>
      </c>
      <c r="K20" s="70" t="str">
        <f t="shared" si="1"/>
        <v>(gelb)</v>
      </c>
      <c r="L20" s="65" t="s">
        <v>93</v>
      </c>
      <c r="M20" s="69">
        <f t="shared" ref="M20:M22" si="8">(G20-1)*I20</f>
        <v>4</v>
      </c>
      <c r="N20" s="70" t="str">
        <f t="shared" si="4"/>
        <v>(gelb)</v>
      </c>
      <c r="O20" s="65" t="s">
        <v>128</v>
      </c>
    </row>
    <row r="21" spans="1:15" customFormat="1" ht="51" x14ac:dyDescent="0.2">
      <c r="A21" s="42"/>
      <c r="B21" s="35"/>
      <c r="C21" s="12"/>
      <c r="D21" s="29"/>
      <c r="E21" s="65" t="s">
        <v>85</v>
      </c>
      <c r="F21" s="72" t="s">
        <v>121</v>
      </c>
      <c r="G21" s="66">
        <v>3</v>
      </c>
      <c r="H21" s="67" t="s">
        <v>78</v>
      </c>
      <c r="I21" s="66">
        <v>3</v>
      </c>
      <c r="J21" s="69">
        <f t="shared" si="7"/>
        <v>9</v>
      </c>
      <c r="K21" s="70" t="str">
        <f t="shared" si="1"/>
        <v>(gelb)</v>
      </c>
      <c r="L21" s="65" t="s">
        <v>93</v>
      </c>
      <c r="M21" s="69">
        <f t="shared" si="8"/>
        <v>6</v>
      </c>
      <c r="N21" s="70" t="str">
        <f t="shared" si="4"/>
        <v>(gelb)</v>
      </c>
      <c r="O21" s="65" t="s">
        <v>128</v>
      </c>
    </row>
    <row r="22" spans="1:15" customFormat="1" ht="55" customHeight="1" x14ac:dyDescent="0.2">
      <c r="A22" s="43"/>
      <c r="B22" s="36"/>
      <c r="C22" s="30"/>
      <c r="D22" s="31"/>
      <c r="E22" s="65" t="s">
        <v>86</v>
      </c>
      <c r="F22" s="73" t="s">
        <v>121</v>
      </c>
      <c r="G22" s="66">
        <v>3</v>
      </c>
      <c r="H22" s="67" t="s">
        <v>78</v>
      </c>
      <c r="I22" s="66">
        <v>4</v>
      </c>
      <c r="J22" s="69">
        <f t="shared" si="7"/>
        <v>12</v>
      </c>
      <c r="K22" s="70" t="str">
        <f t="shared" si="1"/>
        <v>(rot)</v>
      </c>
      <c r="L22" s="65" t="s">
        <v>93</v>
      </c>
      <c r="M22" s="69">
        <f t="shared" si="8"/>
        <v>8</v>
      </c>
      <c r="N22" s="70" t="str">
        <f t="shared" si="4"/>
        <v>(gelb)</v>
      </c>
      <c r="O22" s="65" t="s">
        <v>128</v>
      </c>
    </row>
    <row r="23" spans="1:15" customFormat="1" ht="51" x14ac:dyDescent="0.2">
      <c r="A23" s="44">
        <v>6</v>
      </c>
      <c r="B23" s="39" t="s">
        <v>54</v>
      </c>
      <c r="C23" s="4" t="s">
        <v>137</v>
      </c>
      <c r="D23" s="68" t="s">
        <v>71</v>
      </c>
      <c r="E23" s="65" t="s">
        <v>59</v>
      </c>
      <c r="F23" s="67" t="s">
        <v>53</v>
      </c>
      <c r="G23" s="66">
        <v>3</v>
      </c>
      <c r="H23" s="67" t="s">
        <v>78</v>
      </c>
      <c r="I23" s="66">
        <v>3</v>
      </c>
      <c r="J23" s="69">
        <f t="shared" si="0"/>
        <v>9</v>
      </c>
      <c r="K23" s="70" t="str">
        <f t="shared" si="1"/>
        <v>(gelb)</v>
      </c>
      <c r="L23" s="65" t="s">
        <v>162</v>
      </c>
      <c r="M23" s="69">
        <f>(G23-1)*I23</f>
        <v>6</v>
      </c>
      <c r="N23" s="70" t="str">
        <f t="shared" si="4"/>
        <v>(gelb)</v>
      </c>
      <c r="O23" s="65" t="s">
        <v>131</v>
      </c>
    </row>
    <row r="24" spans="1:15" customFormat="1" ht="51" x14ac:dyDescent="0.2">
      <c r="A24" s="44">
        <v>7</v>
      </c>
      <c r="B24" s="39" t="s">
        <v>54</v>
      </c>
      <c r="C24" s="4" t="s">
        <v>72</v>
      </c>
      <c r="D24" s="68" t="s">
        <v>70</v>
      </c>
      <c r="E24" s="65" t="s">
        <v>59</v>
      </c>
      <c r="F24" s="67" t="s">
        <v>53</v>
      </c>
      <c r="G24" s="66">
        <v>3</v>
      </c>
      <c r="H24" s="67" t="s">
        <v>78</v>
      </c>
      <c r="I24" s="66">
        <v>3</v>
      </c>
      <c r="J24" s="69">
        <f t="shared" si="0"/>
        <v>9</v>
      </c>
      <c r="K24" s="70" t="str">
        <f t="shared" si="1"/>
        <v>(gelb)</v>
      </c>
      <c r="L24" s="67" t="s">
        <v>170</v>
      </c>
      <c r="M24" s="69">
        <f>(G24-2)*I24</f>
        <v>3</v>
      </c>
      <c r="N24" s="70" t="str">
        <f t="shared" si="4"/>
        <v>(gelb)</v>
      </c>
      <c r="O24" s="65" t="s">
        <v>132</v>
      </c>
    </row>
    <row r="25" spans="1:15" customFormat="1" ht="34" x14ac:dyDescent="0.2">
      <c r="A25" s="41">
        <v>8</v>
      </c>
      <c r="B25" s="34" t="s">
        <v>54</v>
      </c>
      <c r="C25" s="11" t="s">
        <v>60</v>
      </c>
      <c r="D25" s="28" t="s">
        <v>118</v>
      </c>
      <c r="E25" s="65" t="s">
        <v>176</v>
      </c>
      <c r="F25" s="65" t="s">
        <v>91</v>
      </c>
      <c r="G25" s="66">
        <v>2</v>
      </c>
      <c r="H25" s="67" t="s">
        <v>78</v>
      </c>
      <c r="I25" s="66">
        <v>4</v>
      </c>
      <c r="J25" s="69">
        <f t="shared" si="0"/>
        <v>8</v>
      </c>
      <c r="K25" s="70" t="str">
        <f t="shared" si="1"/>
        <v>(gelb)</v>
      </c>
      <c r="L25" s="65" t="s">
        <v>171</v>
      </c>
      <c r="M25" s="69">
        <f>(G25-1)*I25</f>
        <v>4</v>
      </c>
      <c r="N25" s="70" t="str">
        <f t="shared" si="4"/>
        <v>(gelb)</v>
      </c>
      <c r="O25" s="65" t="s">
        <v>133</v>
      </c>
    </row>
    <row r="26" spans="1:15" customFormat="1" ht="51" x14ac:dyDescent="0.2">
      <c r="A26" s="42"/>
      <c r="B26" s="35"/>
      <c r="C26" s="12"/>
      <c r="D26" s="29" t="s">
        <v>119</v>
      </c>
      <c r="E26" s="65" t="s">
        <v>158</v>
      </c>
      <c r="F26" s="65" t="s">
        <v>91</v>
      </c>
      <c r="G26" s="66">
        <v>2</v>
      </c>
      <c r="H26" s="67" t="s">
        <v>78</v>
      </c>
      <c r="I26" s="66">
        <v>4</v>
      </c>
      <c r="J26" s="69">
        <f t="shared" si="0"/>
        <v>8</v>
      </c>
      <c r="K26" s="70" t="str">
        <f t="shared" si="1"/>
        <v>(gelb)</v>
      </c>
      <c r="L26" s="65" t="s">
        <v>97</v>
      </c>
      <c r="M26" s="69">
        <f>(G26-1)*I26</f>
        <v>4</v>
      </c>
      <c r="N26" s="70" t="str">
        <f t="shared" si="4"/>
        <v>(gelb)</v>
      </c>
      <c r="O26" s="65" t="s">
        <v>133</v>
      </c>
    </row>
    <row r="27" spans="1:15" customFormat="1" ht="51" x14ac:dyDescent="0.2">
      <c r="A27" s="42"/>
      <c r="B27" s="35"/>
      <c r="C27" s="12"/>
      <c r="D27" s="29"/>
      <c r="E27" s="65" t="s">
        <v>61</v>
      </c>
      <c r="F27" s="65" t="s">
        <v>91</v>
      </c>
      <c r="G27" s="66">
        <v>2</v>
      </c>
      <c r="H27" s="67" t="s">
        <v>78</v>
      </c>
      <c r="I27" s="66">
        <v>4</v>
      </c>
      <c r="J27" s="69">
        <f t="shared" si="0"/>
        <v>8</v>
      </c>
      <c r="K27" s="70" t="str">
        <f t="shared" si="1"/>
        <v>(gelb)</v>
      </c>
      <c r="L27" s="65" t="s">
        <v>138</v>
      </c>
      <c r="M27" s="69">
        <f t="shared" ref="M27:M32" si="9">(G27-1)*I27</f>
        <v>4</v>
      </c>
      <c r="N27" s="70" t="str">
        <f t="shared" si="4"/>
        <v>(gelb)</v>
      </c>
      <c r="O27" s="65" t="s">
        <v>133</v>
      </c>
    </row>
    <row r="28" spans="1:15" customFormat="1" ht="34" x14ac:dyDescent="0.2">
      <c r="A28" s="42"/>
      <c r="B28" s="35"/>
      <c r="C28" s="12"/>
      <c r="D28" s="29"/>
      <c r="E28" s="89" t="s">
        <v>62</v>
      </c>
      <c r="F28" s="89" t="s">
        <v>91</v>
      </c>
      <c r="G28" s="90">
        <v>3</v>
      </c>
      <c r="H28" s="91" t="s">
        <v>78</v>
      </c>
      <c r="I28" s="90">
        <v>3</v>
      </c>
      <c r="J28" s="92">
        <f t="shared" si="0"/>
        <v>9</v>
      </c>
      <c r="K28" s="93" t="str">
        <f t="shared" si="1"/>
        <v>(gelb)</v>
      </c>
      <c r="L28" s="89" t="s">
        <v>96</v>
      </c>
      <c r="M28" s="92">
        <f t="shared" si="9"/>
        <v>6</v>
      </c>
      <c r="N28" s="93" t="str">
        <f t="shared" si="4"/>
        <v>(gelb)</v>
      </c>
      <c r="O28" s="89" t="s">
        <v>133</v>
      </c>
    </row>
    <row r="29" spans="1:15" customFormat="1" ht="68" x14ac:dyDescent="0.2">
      <c r="A29" s="94">
        <v>9</v>
      </c>
      <c r="B29" s="95" t="s">
        <v>63</v>
      </c>
      <c r="C29" s="96" t="s">
        <v>95</v>
      </c>
      <c r="D29" s="97" t="s">
        <v>94</v>
      </c>
      <c r="E29" s="65" t="s">
        <v>172</v>
      </c>
      <c r="F29" s="65" t="s">
        <v>136</v>
      </c>
      <c r="G29" s="66">
        <v>2</v>
      </c>
      <c r="H29" s="67" t="s">
        <v>78</v>
      </c>
      <c r="I29" s="66">
        <v>4</v>
      </c>
      <c r="J29" s="69">
        <f t="shared" si="0"/>
        <v>8</v>
      </c>
      <c r="K29" s="70" t="str">
        <f t="shared" si="1"/>
        <v>(gelb)</v>
      </c>
      <c r="L29" s="65" t="s">
        <v>171</v>
      </c>
      <c r="M29" s="69">
        <f t="shared" si="9"/>
        <v>4</v>
      </c>
      <c r="N29" s="70" t="str">
        <f t="shared" si="4"/>
        <v>(gelb)</v>
      </c>
      <c r="O29" s="65" t="s">
        <v>133</v>
      </c>
    </row>
    <row r="30" spans="1:15" customFormat="1" ht="68" x14ac:dyDescent="0.2">
      <c r="A30" s="42"/>
      <c r="B30" s="35"/>
      <c r="C30" s="12"/>
      <c r="D30" s="29"/>
      <c r="E30" s="65" t="s">
        <v>159</v>
      </c>
      <c r="F30" s="65" t="s">
        <v>136</v>
      </c>
      <c r="G30" s="66">
        <v>2</v>
      </c>
      <c r="H30" s="67" t="s">
        <v>78</v>
      </c>
      <c r="I30" s="66">
        <v>4</v>
      </c>
      <c r="J30" s="69">
        <f t="shared" si="0"/>
        <v>8</v>
      </c>
      <c r="K30" s="70" t="str">
        <f t="shared" si="1"/>
        <v>(gelb)</v>
      </c>
      <c r="L30" s="65" t="s">
        <v>97</v>
      </c>
      <c r="M30" s="69">
        <f t="shared" si="9"/>
        <v>4</v>
      </c>
      <c r="N30" s="70" t="str">
        <f t="shared" si="4"/>
        <v>(gelb)</v>
      </c>
      <c r="O30" s="65" t="s">
        <v>133</v>
      </c>
    </row>
    <row r="31" spans="1:15" customFormat="1" ht="51" x14ac:dyDescent="0.2">
      <c r="A31" s="42"/>
      <c r="B31" s="35"/>
      <c r="C31" s="12"/>
      <c r="D31" s="29"/>
      <c r="E31" s="65" t="s">
        <v>64</v>
      </c>
      <c r="F31" s="65" t="s">
        <v>136</v>
      </c>
      <c r="G31" s="66">
        <v>2</v>
      </c>
      <c r="H31" s="67" t="s">
        <v>78</v>
      </c>
      <c r="I31" s="66">
        <v>4</v>
      </c>
      <c r="J31" s="69">
        <f t="shared" si="0"/>
        <v>8</v>
      </c>
      <c r="K31" s="70" t="str">
        <f t="shared" si="1"/>
        <v>(gelb)</v>
      </c>
      <c r="L31" s="65" t="s">
        <v>138</v>
      </c>
      <c r="M31" s="69">
        <f t="shared" si="9"/>
        <v>4</v>
      </c>
      <c r="N31" s="70" t="str">
        <f t="shared" si="4"/>
        <v>(gelb)</v>
      </c>
      <c r="O31" s="65" t="s">
        <v>133</v>
      </c>
    </row>
    <row r="32" spans="1:15" customFormat="1" ht="34" x14ac:dyDescent="0.2">
      <c r="A32" s="45"/>
      <c r="B32" s="48"/>
      <c r="C32" s="98"/>
      <c r="D32" s="99"/>
      <c r="E32" s="65" t="s">
        <v>65</v>
      </c>
      <c r="F32" s="65" t="s">
        <v>91</v>
      </c>
      <c r="G32" s="66">
        <v>3</v>
      </c>
      <c r="H32" s="67" t="s">
        <v>78</v>
      </c>
      <c r="I32" s="66">
        <v>4</v>
      </c>
      <c r="J32" s="69">
        <f t="shared" si="0"/>
        <v>12</v>
      </c>
      <c r="K32" s="70" t="str">
        <f t="shared" si="1"/>
        <v>(rot)</v>
      </c>
      <c r="L32" s="65" t="s">
        <v>96</v>
      </c>
      <c r="M32" s="69">
        <f t="shared" si="9"/>
        <v>8</v>
      </c>
      <c r="N32" s="70" t="str">
        <f t="shared" si="4"/>
        <v>(gelb)</v>
      </c>
      <c r="O32" s="65" t="s">
        <v>133</v>
      </c>
    </row>
    <row r="33" spans="1:15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</sheetData>
  <conditionalFormatting sqref="J2:K13 J15:K32">
    <cfRule type="cellIs" dxfId="23" priority="22" operator="between">
      <formula>3</formula>
      <formula>9</formula>
    </cfRule>
    <cfRule type="cellIs" dxfId="22" priority="23" operator="greaterThan">
      <formula>10</formula>
    </cfRule>
    <cfRule type="cellIs" dxfId="21" priority="24" operator="lessThanOrEqual">
      <formula>2</formula>
    </cfRule>
  </conditionalFormatting>
  <conditionalFormatting sqref="K2:K13 K15:K32">
    <cfRule type="cellIs" dxfId="20" priority="19" stopIfTrue="1" operator="equal">
      <formula>"(grün)"</formula>
    </cfRule>
    <cfRule type="cellIs" dxfId="19" priority="20" stopIfTrue="1" operator="equal">
      <formula>"(gelb)"</formula>
    </cfRule>
    <cfRule type="cellIs" dxfId="18" priority="21" stopIfTrue="1" operator="equal">
      <formula>"(rot)"</formula>
    </cfRule>
  </conditionalFormatting>
  <conditionalFormatting sqref="M2:N13 M15:N32">
    <cfRule type="cellIs" dxfId="17" priority="4" operator="between">
      <formula>3</formula>
      <formula>9</formula>
    </cfRule>
    <cfRule type="cellIs" dxfId="16" priority="5" operator="greaterThan">
      <formula>10</formula>
    </cfRule>
    <cfRule type="cellIs" dxfId="15" priority="6" operator="lessThanOrEqual">
      <formula>2</formula>
    </cfRule>
  </conditionalFormatting>
  <conditionalFormatting sqref="N2:N13 N15:N32">
    <cfRule type="cellIs" dxfId="14" priority="1" stopIfTrue="1" operator="equal">
      <formula>"(grün)"</formula>
    </cfRule>
    <cfRule type="cellIs" dxfId="13" priority="2" stopIfTrue="1" operator="equal">
      <formula>"(gelb)"</formula>
    </cfRule>
    <cfRule type="cellIs" dxfId="12" priority="3" stopIfTrue="1" operator="equal">
      <formula>"(rot)"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100" orientation="landscape" r:id="rId1"/>
  <headerFooter>
    <oddHeader>&amp;LDatenschutz-Folgenabschätzung (DSFA)&amp;CRisikomanagement&amp;R&amp;A</oddHeader>
    <oddFooter>&amp;LAnlage zu einem DSFA-Bericht&amp;CDruckdatum: &amp;D&amp;RSeite &amp;P von &amp;N</oddFooter>
  </headerFooter>
  <ignoredErrors>
    <ignoredError sqref="M6 M10 M19 M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F208-26D3-4046-BF34-3C1E04E3AD4D}">
  <sheetPr>
    <pageSetUpPr fitToPage="1"/>
  </sheetPr>
  <dimension ref="A1:O14"/>
  <sheetViews>
    <sheetView showGridLines="0" zoomScaleNormal="100" zoomScaleSheetLayoutView="50" zoomScalePageLayoutView="70" workbookViewId="0">
      <selection activeCell="F10" sqref="F10"/>
    </sheetView>
  </sheetViews>
  <sheetFormatPr baseColWidth="10" defaultColWidth="11.5" defaultRowHeight="15" x14ac:dyDescent="0.2"/>
  <cols>
    <col min="1" max="1" width="3.1640625" bestFit="1" customWidth="1"/>
    <col min="2" max="2" width="20.33203125" customWidth="1"/>
    <col min="3" max="3" width="18.5" customWidth="1"/>
    <col min="4" max="4" width="33.33203125" customWidth="1"/>
    <col min="5" max="5" width="21.6640625" customWidth="1"/>
    <col min="6" max="6" width="33.5" customWidth="1"/>
    <col min="7" max="7" width="5" customWidth="1"/>
    <col min="8" max="8" width="22.33203125" customWidth="1"/>
    <col min="9" max="9" width="5" customWidth="1"/>
    <col min="10" max="10" width="3.33203125" customWidth="1"/>
    <col min="11" max="11" width="7" bestFit="1" customWidth="1"/>
    <col min="12" max="12" width="29.33203125" customWidth="1"/>
    <col min="13" max="13" width="3.33203125" customWidth="1"/>
    <col min="14" max="14" width="7" customWidth="1"/>
    <col min="15" max="15" width="37" customWidth="1"/>
    <col min="16" max="16" width="22.1640625" customWidth="1"/>
    <col min="17" max="17" width="6.1640625" customWidth="1"/>
    <col min="18" max="18" width="7.33203125" customWidth="1"/>
  </cols>
  <sheetData>
    <row r="1" spans="1:15" ht="16" x14ac:dyDescent="0.2">
      <c r="A1" s="40" t="s">
        <v>34</v>
      </c>
      <c r="B1" s="38" t="s">
        <v>35</v>
      </c>
      <c r="C1" s="61" t="s">
        <v>36</v>
      </c>
      <c r="D1" s="49" t="s">
        <v>79</v>
      </c>
      <c r="E1" s="54" t="s">
        <v>37</v>
      </c>
      <c r="F1" s="55" t="s">
        <v>9</v>
      </c>
      <c r="G1" s="25" t="s">
        <v>7</v>
      </c>
      <c r="H1" s="61" t="s">
        <v>73</v>
      </c>
      <c r="I1" s="25" t="s">
        <v>7</v>
      </c>
      <c r="J1" s="27" t="s">
        <v>74</v>
      </c>
      <c r="K1" s="26"/>
      <c r="L1" s="46" t="s">
        <v>80</v>
      </c>
      <c r="M1" s="61" t="s">
        <v>115</v>
      </c>
      <c r="N1" s="25"/>
      <c r="O1" s="61"/>
    </row>
    <row r="2" spans="1:15" ht="51" x14ac:dyDescent="0.2">
      <c r="A2" s="41">
        <v>1</v>
      </c>
      <c r="B2" s="100" t="s">
        <v>139</v>
      </c>
      <c r="C2" s="65" t="s">
        <v>173</v>
      </c>
      <c r="D2" s="52" t="s">
        <v>66</v>
      </c>
      <c r="E2" s="52" t="s">
        <v>100</v>
      </c>
      <c r="F2" s="89" t="s">
        <v>136</v>
      </c>
      <c r="G2" s="66">
        <v>3</v>
      </c>
      <c r="H2" s="67" t="s">
        <v>101</v>
      </c>
      <c r="I2" s="66">
        <v>3</v>
      </c>
      <c r="J2" s="108">
        <f>G2*I2</f>
        <v>9</v>
      </c>
      <c r="K2" s="21" t="str">
        <f>"("&amp;IF(J2&lt;=2,"grün",IF(J2&lt;=9,"gelb","rot"))&amp;")"</f>
        <v>(gelb)</v>
      </c>
      <c r="L2" s="47" t="s">
        <v>171</v>
      </c>
      <c r="M2" s="69">
        <f t="shared" ref="M2:M13" si="0">(G2-1)*I2</f>
        <v>6</v>
      </c>
      <c r="N2" s="21" t="str">
        <f>"("&amp;IF(M2&lt;=2,"grün",IF(M2&lt;=9,"gelb","rot"))&amp;")"</f>
        <v>(gelb)</v>
      </c>
      <c r="O2" s="65" t="s">
        <v>126</v>
      </c>
    </row>
    <row r="3" spans="1:15" ht="51" x14ac:dyDescent="0.2">
      <c r="A3" s="42"/>
      <c r="B3" s="113" t="s">
        <v>140</v>
      </c>
      <c r="C3" s="65" t="s">
        <v>67</v>
      </c>
      <c r="D3" s="53"/>
      <c r="E3" s="53"/>
      <c r="F3" s="15"/>
      <c r="G3" s="66">
        <v>3</v>
      </c>
      <c r="H3" s="67" t="s">
        <v>101</v>
      </c>
      <c r="I3" s="66">
        <v>3</v>
      </c>
      <c r="J3" s="69">
        <f t="shared" ref="J3:J13" si="1">G3*I3</f>
        <v>9</v>
      </c>
      <c r="K3" s="109" t="str">
        <f t="shared" ref="K3:K13" si="2">"("&amp;IF(J3&lt;=2,"grün",IF(J3&lt;=9,"gelb","rot"))&amp;")"</f>
        <v>(gelb)</v>
      </c>
      <c r="L3" s="47" t="s">
        <v>81</v>
      </c>
      <c r="M3" s="69">
        <f t="shared" si="0"/>
        <v>6</v>
      </c>
      <c r="N3" s="109" t="str">
        <f t="shared" ref="N3:N13" si="3">"("&amp;IF(M3&lt;=2,"grün",IF(M3&lt;=9,"gelb","rot"))&amp;")"</f>
        <v>(gelb)</v>
      </c>
      <c r="O3" s="74" t="s">
        <v>81</v>
      </c>
    </row>
    <row r="4" spans="1:15" ht="51" x14ac:dyDescent="0.2">
      <c r="A4" s="42"/>
      <c r="B4" s="101"/>
      <c r="C4" s="65" t="s">
        <v>68</v>
      </c>
      <c r="D4" s="53"/>
      <c r="E4" s="53"/>
      <c r="F4" s="104"/>
      <c r="G4" s="66">
        <v>3</v>
      </c>
      <c r="H4" s="67" t="s">
        <v>101</v>
      </c>
      <c r="I4" s="66">
        <v>3</v>
      </c>
      <c r="J4" s="69">
        <f t="shared" si="1"/>
        <v>9</v>
      </c>
      <c r="K4" s="109" t="str">
        <f t="shared" si="2"/>
        <v>(gelb)</v>
      </c>
      <c r="L4" s="47" t="s">
        <v>92</v>
      </c>
      <c r="M4" s="69">
        <f t="shared" si="0"/>
        <v>6</v>
      </c>
      <c r="N4" s="109" t="str">
        <f t="shared" si="3"/>
        <v>(gelb)</v>
      </c>
      <c r="O4" s="65" t="s">
        <v>128</v>
      </c>
    </row>
    <row r="5" spans="1:15" ht="51" x14ac:dyDescent="0.2">
      <c r="A5" s="45"/>
      <c r="B5" s="102"/>
      <c r="C5" s="65" t="s">
        <v>52</v>
      </c>
      <c r="D5" s="57"/>
      <c r="E5" s="57"/>
      <c r="F5" s="105"/>
      <c r="G5" s="66">
        <v>3</v>
      </c>
      <c r="H5" s="67" t="s">
        <v>101</v>
      </c>
      <c r="I5" s="66">
        <v>4</v>
      </c>
      <c r="J5" s="69">
        <f t="shared" si="1"/>
        <v>12</v>
      </c>
      <c r="K5" s="109" t="str">
        <f t="shared" si="2"/>
        <v>(rot)</v>
      </c>
      <c r="L5" s="47" t="s">
        <v>92</v>
      </c>
      <c r="M5" s="69">
        <f t="shared" si="0"/>
        <v>8</v>
      </c>
      <c r="N5" s="109" t="str">
        <f t="shared" si="3"/>
        <v>(gelb)</v>
      </c>
      <c r="O5" s="65" t="s">
        <v>143</v>
      </c>
    </row>
    <row r="6" spans="1:15" ht="68" x14ac:dyDescent="0.2">
      <c r="A6" s="42">
        <v>2</v>
      </c>
      <c r="B6" s="101" t="s">
        <v>141</v>
      </c>
      <c r="C6" s="65" t="s">
        <v>173</v>
      </c>
      <c r="D6" s="50" t="s">
        <v>102</v>
      </c>
      <c r="E6" s="29" t="s">
        <v>100</v>
      </c>
      <c r="F6" s="89" t="s">
        <v>136</v>
      </c>
      <c r="G6" s="66">
        <v>3</v>
      </c>
      <c r="H6" s="67" t="s">
        <v>101</v>
      </c>
      <c r="I6" s="66">
        <v>3</v>
      </c>
      <c r="J6" s="69">
        <f>G6*I6</f>
        <v>9</v>
      </c>
      <c r="K6" s="109" t="str">
        <f>"("&amp;IF(J6&lt;=2,"grün",IF(J6&lt;=9,"gelb","rot"))&amp;")"</f>
        <v>(gelb)</v>
      </c>
      <c r="L6" s="47" t="s">
        <v>171</v>
      </c>
      <c r="M6" s="69">
        <f t="shared" si="0"/>
        <v>6</v>
      </c>
      <c r="N6" s="109" t="str">
        <f t="shared" si="3"/>
        <v>(gelb)</v>
      </c>
      <c r="O6" s="65" t="s">
        <v>126</v>
      </c>
    </row>
    <row r="7" spans="1:15" ht="51" x14ac:dyDescent="0.2">
      <c r="A7" s="42"/>
      <c r="B7" s="101"/>
      <c r="C7" s="65" t="s">
        <v>67</v>
      </c>
      <c r="D7" s="50"/>
      <c r="E7" s="29"/>
      <c r="F7" s="15"/>
      <c r="G7" s="66">
        <v>3</v>
      </c>
      <c r="H7" s="67" t="s">
        <v>101</v>
      </c>
      <c r="I7" s="66">
        <v>3</v>
      </c>
      <c r="J7" s="69">
        <f t="shared" ref="J7:J8" si="4">G7*I7</f>
        <v>9</v>
      </c>
      <c r="K7" s="109" t="str">
        <f t="shared" si="2"/>
        <v>(gelb)</v>
      </c>
      <c r="L7" s="65" t="s">
        <v>89</v>
      </c>
      <c r="M7" s="69">
        <f t="shared" si="0"/>
        <v>6</v>
      </c>
      <c r="N7" s="109" t="str">
        <f t="shared" si="3"/>
        <v>(gelb)</v>
      </c>
      <c r="O7" s="65" t="s">
        <v>128</v>
      </c>
    </row>
    <row r="8" spans="1:15" ht="51" x14ac:dyDescent="0.2">
      <c r="A8" s="43"/>
      <c r="B8" s="103"/>
      <c r="C8" s="65" t="s">
        <v>103</v>
      </c>
      <c r="D8" s="51"/>
      <c r="E8" s="31"/>
      <c r="F8" s="106"/>
      <c r="G8" s="66">
        <v>3</v>
      </c>
      <c r="H8" s="67" t="s">
        <v>101</v>
      </c>
      <c r="I8" s="66">
        <v>3</v>
      </c>
      <c r="J8" s="69">
        <f t="shared" si="4"/>
        <v>9</v>
      </c>
      <c r="K8" s="109" t="str">
        <f t="shared" si="2"/>
        <v>(gelb)</v>
      </c>
      <c r="L8" s="47" t="s">
        <v>92</v>
      </c>
      <c r="M8" s="69">
        <f t="shared" si="0"/>
        <v>6</v>
      </c>
      <c r="N8" s="109" t="str">
        <f t="shared" si="3"/>
        <v>(gelb)</v>
      </c>
      <c r="O8" s="65" t="s">
        <v>128</v>
      </c>
    </row>
    <row r="9" spans="1:15" ht="51" x14ac:dyDescent="0.2">
      <c r="A9" s="56">
        <v>3</v>
      </c>
      <c r="B9" s="58" t="s">
        <v>104</v>
      </c>
      <c r="C9" s="98" t="s">
        <v>60</v>
      </c>
      <c r="D9" s="32" t="s">
        <v>105</v>
      </c>
      <c r="E9" s="33" t="s">
        <v>100</v>
      </c>
      <c r="F9" s="65" t="s">
        <v>136</v>
      </c>
      <c r="G9" s="66">
        <v>3</v>
      </c>
      <c r="H9" s="67" t="s">
        <v>101</v>
      </c>
      <c r="I9" s="66">
        <v>3</v>
      </c>
      <c r="J9" s="69">
        <f t="shared" si="1"/>
        <v>9</v>
      </c>
      <c r="K9" s="109" t="str">
        <f t="shared" si="2"/>
        <v>(gelb)</v>
      </c>
      <c r="L9" s="47" t="s">
        <v>69</v>
      </c>
      <c r="M9" s="69">
        <f t="shared" si="0"/>
        <v>6</v>
      </c>
      <c r="N9" s="109" t="str">
        <f t="shared" si="3"/>
        <v>(gelb)</v>
      </c>
      <c r="O9" s="65" t="s">
        <v>133</v>
      </c>
    </row>
    <row r="10" spans="1:15" ht="51" x14ac:dyDescent="0.2">
      <c r="A10" s="42">
        <v>4</v>
      </c>
      <c r="B10" s="35" t="s">
        <v>104</v>
      </c>
      <c r="C10" s="29" t="s">
        <v>60</v>
      </c>
      <c r="D10" s="50" t="s">
        <v>106</v>
      </c>
      <c r="E10" s="110" t="s">
        <v>174</v>
      </c>
      <c r="F10" s="89" t="s">
        <v>136</v>
      </c>
      <c r="G10" s="66">
        <v>2</v>
      </c>
      <c r="H10" s="65" t="s">
        <v>101</v>
      </c>
      <c r="I10" s="66">
        <v>3</v>
      </c>
      <c r="J10" s="69">
        <f t="shared" si="1"/>
        <v>6</v>
      </c>
      <c r="K10" s="109" t="str">
        <f t="shared" si="2"/>
        <v>(gelb)</v>
      </c>
      <c r="L10" s="47" t="s">
        <v>171</v>
      </c>
      <c r="M10" s="69">
        <f t="shared" si="0"/>
        <v>3</v>
      </c>
      <c r="N10" s="109" t="str">
        <f t="shared" si="3"/>
        <v>(gelb)</v>
      </c>
      <c r="O10" s="65" t="s">
        <v>126</v>
      </c>
    </row>
    <row r="11" spans="1:15" ht="51" x14ac:dyDescent="0.2">
      <c r="A11" s="42"/>
      <c r="B11" s="35"/>
      <c r="C11" s="29"/>
      <c r="D11" s="50"/>
      <c r="E11" s="47" t="s">
        <v>161</v>
      </c>
      <c r="F11" s="111"/>
      <c r="G11" s="66">
        <v>3</v>
      </c>
      <c r="H11" s="67" t="s">
        <v>101</v>
      </c>
      <c r="I11" s="66">
        <v>3</v>
      </c>
      <c r="J11" s="69">
        <f t="shared" si="1"/>
        <v>9</v>
      </c>
      <c r="K11" s="109" t="str">
        <f t="shared" si="2"/>
        <v>(gelb)</v>
      </c>
      <c r="L11" s="47" t="s">
        <v>97</v>
      </c>
      <c r="M11" s="69">
        <f t="shared" si="0"/>
        <v>6</v>
      </c>
      <c r="N11" s="109" t="str">
        <f t="shared" si="3"/>
        <v>(gelb)</v>
      </c>
      <c r="O11" s="65" t="s">
        <v>142</v>
      </c>
    </row>
    <row r="12" spans="1:15" ht="68" x14ac:dyDescent="0.2">
      <c r="A12" s="42"/>
      <c r="B12" s="35"/>
      <c r="C12" s="29"/>
      <c r="D12" s="50"/>
      <c r="E12" s="47" t="s">
        <v>107</v>
      </c>
      <c r="F12" s="107"/>
      <c r="G12" s="66">
        <v>3</v>
      </c>
      <c r="H12" s="67" t="s">
        <v>101</v>
      </c>
      <c r="I12" s="66">
        <v>3</v>
      </c>
      <c r="J12" s="69">
        <f t="shared" si="1"/>
        <v>9</v>
      </c>
      <c r="K12" s="109" t="str">
        <f t="shared" si="2"/>
        <v>(gelb)</v>
      </c>
      <c r="L12" s="47" t="s">
        <v>98</v>
      </c>
      <c r="M12" s="69">
        <f t="shared" si="0"/>
        <v>6</v>
      </c>
      <c r="N12" s="109" t="str">
        <f t="shared" si="3"/>
        <v>(gelb)</v>
      </c>
      <c r="O12" s="65" t="s">
        <v>142</v>
      </c>
    </row>
    <row r="13" spans="1:15" ht="51" x14ac:dyDescent="0.2">
      <c r="A13" s="42"/>
      <c r="B13" s="35"/>
      <c r="C13" s="29"/>
      <c r="D13" s="50"/>
      <c r="E13" s="14" t="s">
        <v>108</v>
      </c>
      <c r="F13" s="107"/>
      <c r="G13" s="90">
        <v>4</v>
      </c>
      <c r="H13" s="91" t="s">
        <v>101</v>
      </c>
      <c r="I13" s="90">
        <v>3</v>
      </c>
      <c r="J13" s="92">
        <f t="shared" si="1"/>
        <v>12</v>
      </c>
      <c r="K13" s="112" t="str">
        <f t="shared" si="2"/>
        <v>(rot)</v>
      </c>
      <c r="L13" s="14" t="s">
        <v>96</v>
      </c>
      <c r="M13" s="69">
        <f t="shared" si="0"/>
        <v>9</v>
      </c>
      <c r="N13" s="112" t="str">
        <f t="shared" si="3"/>
        <v>(gelb)</v>
      </c>
      <c r="O13" s="65" t="s">
        <v>144</v>
      </c>
    </row>
    <row r="14" spans="1:15" x14ac:dyDescent="0.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</sheetData>
  <conditionalFormatting sqref="J2:K13">
    <cfRule type="cellIs" dxfId="11" priority="19" operator="between">
      <formula>3</formula>
      <formula>9</formula>
    </cfRule>
    <cfRule type="cellIs" dxfId="10" priority="20" operator="greaterThan">
      <formula>10</formula>
    </cfRule>
    <cfRule type="cellIs" dxfId="9" priority="21" operator="lessThanOrEqual">
      <formula>2</formula>
    </cfRule>
  </conditionalFormatting>
  <conditionalFormatting sqref="K2:K13">
    <cfRule type="cellIs" dxfId="8" priority="16" stopIfTrue="1" operator="equal">
      <formula>"(grün)"</formula>
    </cfRule>
    <cfRule type="cellIs" dxfId="7" priority="17" stopIfTrue="1" operator="equal">
      <formula>"(gelb)"</formula>
    </cfRule>
    <cfRule type="cellIs" dxfId="6" priority="18" stopIfTrue="1" operator="equal">
      <formula>"(rot)"</formula>
    </cfRule>
  </conditionalFormatting>
  <conditionalFormatting sqref="M2:N13">
    <cfRule type="cellIs" dxfId="5" priority="4" operator="between">
      <formula>3</formula>
      <formula>9</formula>
    </cfRule>
    <cfRule type="cellIs" dxfId="4" priority="5" operator="greaterThan">
      <formula>10</formula>
    </cfRule>
    <cfRule type="cellIs" dxfId="3" priority="6" operator="lessThanOrEqual">
      <formula>2</formula>
    </cfRule>
  </conditionalFormatting>
  <conditionalFormatting sqref="N2:N13">
    <cfRule type="cellIs" dxfId="2" priority="1" stopIfTrue="1" operator="equal">
      <formula>"(grün)"</formula>
    </cfRule>
    <cfRule type="cellIs" dxfId="1" priority="2" stopIfTrue="1" operator="equal">
      <formula>"(gelb)"</formula>
    </cfRule>
    <cfRule type="cellIs" dxfId="0" priority="3" stopIfTrue="1" operator="equal">
      <formula>"(rot)"</formula>
    </cfRule>
  </conditionalFormatting>
  <pageMargins left="0.23622047244094491" right="0.23622047244094491" top="0.74803149606299213" bottom="0.74803149606299213" header="0.31496062992125984" footer="0.31496062992125984"/>
  <pageSetup paperSize="9" scale="48" fitToHeight="100" orientation="landscape" r:id="rId1"/>
  <headerFooter>
    <oddHeader>&amp;LDatenschutz-Folgenabschätzung (DSFA)&amp;CRisikomanagement&amp;R&amp;A</oddHeader>
    <oddFooter>&amp;LAnlage zu einem DSFA-Bericht&amp;CDruckdatum: &amp;D&amp;RSeite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328a181f-b802-4de5-aae7-834c4337050c">Datenschutz/Informationssicherheit</Kategorie>
    <Sichtbarkeit xmlns="328a181f-b802-4de5-aae7-834c4337050c">ITC</Sichtbarkei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1C81D96243C54CB0E15D16F00D6846" ma:contentTypeVersion="2" ma:contentTypeDescription="Ein neues Dokument erstellen." ma:contentTypeScope="" ma:versionID="c53091e77b31e17639f1190d5d2746f0">
  <xsd:schema xmlns:xsd="http://www.w3.org/2001/XMLSchema" xmlns:xs="http://www.w3.org/2001/XMLSchema" xmlns:p="http://schemas.microsoft.com/office/2006/metadata/properties" xmlns:ns2="328a181f-b802-4de5-aae7-834c4337050c" targetNamespace="http://schemas.microsoft.com/office/2006/metadata/properties" ma:root="true" ma:fieldsID="5c469fa2f986f9c9cca18d7b7eda12f1" ns2:_="">
    <xsd:import namespace="328a181f-b802-4de5-aae7-834c4337050c"/>
    <xsd:element name="properties">
      <xsd:complexType>
        <xsd:sequence>
          <xsd:element name="documentManagement">
            <xsd:complexType>
              <xsd:all>
                <xsd:element ref="ns2:Sichtbarkeit"/>
                <xsd:element ref="ns2:Kategori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a181f-b802-4de5-aae7-834c4337050c" elementFormDefault="qualified">
    <xsd:import namespace="http://schemas.microsoft.com/office/2006/documentManagement/types"/>
    <xsd:import namespace="http://schemas.microsoft.com/office/infopath/2007/PartnerControls"/>
    <xsd:element name="Sichtbarkeit" ma:index="8" ma:displayName="Sichtbarkeit" ma:default="ITC" ma:description="Sichtbarkeit des Dokuments" ma:format="Dropdown" ma:internalName="Sichtbarkeit">
      <xsd:simpleType>
        <xsd:restriction base="dms:Choice">
          <xsd:enumeration value="ITC"/>
          <xsd:enumeration value="RWTH"/>
          <xsd:enumeration value="Extern"/>
        </xsd:restriction>
      </xsd:simpleType>
    </xsd:element>
    <xsd:element name="Kategorie" ma:index="9" ma:displayName="Kategorie" ma:default="Dokumentation/Vorlagen" ma:description="Kategorie des Dokuments" ma:format="Dropdown" ma:internalName="Kategorie">
      <xsd:simpleType>
        <xsd:restriction base="dms:Choice">
          <xsd:enumeration value="Datenschutz/Informationssicherheit"/>
          <xsd:enumeration value="Personalräte/Gremien"/>
          <xsd:enumeration value="Dokumentation/Vorlagen"/>
          <xsd:enumeration value="Governance/Arbeitsorganisation"/>
          <xsd:enumeration value="Vertragsdokumente"/>
          <xsd:enumeration value="Protokolle"/>
          <xsd:enumeration value="Präsentationen"/>
          <xsd:enumeration value="bpc privacy:hub für Microsoft 365"/>
          <xsd:enumeration value="Schulungen OneDrive, SharePoint online, Office for the web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56E4DC-F013-46B8-B2AF-09B1332B17C2}">
  <ds:schemaRefs>
    <ds:schemaRef ds:uri="http://schemas.microsoft.com/office/2006/metadata/properties"/>
    <ds:schemaRef ds:uri="http://schemas.microsoft.com/office/infopath/2007/PartnerControls"/>
    <ds:schemaRef ds:uri="328a181f-b802-4de5-aae7-834c4337050c"/>
  </ds:schemaRefs>
</ds:datastoreItem>
</file>

<file path=customXml/itemProps2.xml><?xml version="1.0" encoding="utf-8"?>
<ds:datastoreItem xmlns:ds="http://schemas.openxmlformats.org/officeDocument/2006/customXml" ds:itemID="{3F584889-8555-4BBA-9DF4-BD13DE10B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a181f-b802-4de5-aae7-834c43370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CDFEC8-EBE0-4A23-BA3B-F88107BD52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1_Legende</vt:lpstr>
      <vt:lpstr>2_Verfuegbarkeit</vt:lpstr>
      <vt:lpstr>3_Datenschutz</vt:lpstr>
      <vt:lpstr>4_Datenintegritaet</vt:lpstr>
      <vt:lpstr>'2_Verfuegbarkeit'!Drucktitel</vt:lpstr>
      <vt:lpstr>'3_Datenschutz'!Drucktitel</vt:lpstr>
      <vt:lpstr>'4_Datenintegritaet'!Drucktitel</vt:lpstr>
    </vt:vector>
  </TitlesOfParts>
  <Manager/>
  <Company>RWTH Aachen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Hautermann, Dirk</dc:creator>
  <cp:keywords/>
  <dc:description/>
  <cp:lastModifiedBy>Malte Persike</cp:lastModifiedBy>
  <dcterms:created xsi:type="dcterms:W3CDTF">2022-07-21T07:33:52Z</dcterms:created>
  <dcterms:modified xsi:type="dcterms:W3CDTF">2024-08-06T20:32:17Z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0x0101008C1C81D96243C54CB0E15D16F00D6846</vt:lpwstr>
  </property>
</Properties>
</file>